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xion.sharepoint.com/teams/o365-team006115-158InfraFuturelabOverijssel/Shared Documents/158 Infra Futurelab Overijssel/02 Documents/9. CPI TOOL/"/>
    </mc:Choice>
  </mc:AlternateContent>
  <xr:revisionPtr revIDLastSave="948" documentId="8_{4F7B7B17-AB99-4586-89F2-77CBF3180FAF}" xr6:coauthVersionLast="47" xr6:coauthVersionMax="47" xr10:uidLastSave="{4C847E48-62E7-4DFB-B369-E50D836BC058}"/>
  <bookViews>
    <workbookView xWindow="14745" yWindow="345" windowWidth="14400" windowHeight="15480" firstSheet="4" activeTab="6" xr2:uid="{CFC247D7-431C-4B60-ACD9-DB3212BBAA1E}"/>
  </bookViews>
  <sheets>
    <sheet name="0. Lijst van componenten" sheetId="15" r:id="rId1"/>
    <sheet name="1. Beslissingpunt" sheetId="11" r:id="rId2"/>
    <sheet name="2. Beslissingpunt" sheetId="10" r:id="rId3"/>
    <sheet name="3. Herbruikbaar" sheetId="12" r:id="rId4"/>
    <sheet name="3.3 Ontwerp" sheetId="9" r:id="rId5"/>
    <sheet name="4. Niet herbruikbaar" sheetId="13" r:id="rId6"/>
    <sheet name="5. Resultaten" sheetId="14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9" l="1"/>
  <c r="B10" i="14" l="1"/>
  <c r="K4" i="14"/>
  <c r="K6" i="14"/>
  <c r="K8" i="14" s="1"/>
  <c r="K5" i="14"/>
  <c r="G54" i="12"/>
  <c r="G19" i="12"/>
  <c r="G17" i="12"/>
  <c r="G18" i="12"/>
  <c r="G20" i="12"/>
  <c r="G16" i="12"/>
  <c r="P13" i="13"/>
  <c r="B35" i="14" l="1"/>
  <c r="C35" i="14"/>
  <c r="D35" i="14"/>
  <c r="E35" i="14"/>
  <c r="B36" i="14"/>
  <c r="C36" i="14"/>
  <c r="D36" i="14"/>
  <c r="E36" i="14"/>
  <c r="B37" i="14"/>
  <c r="C37" i="14"/>
  <c r="D37" i="14"/>
  <c r="E37" i="14"/>
  <c r="B38" i="14"/>
  <c r="C38" i="14"/>
  <c r="D38" i="14"/>
  <c r="E38" i="14"/>
  <c r="B39" i="14"/>
  <c r="C39" i="14"/>
  <c r="D39" i="14"/>
  <c r="E39" i="14"/>
  <c r="B40" i="14"/>
  <c r="C40" i="14"/>
  <c r="D40" i="14"/>
  <c r="E40" i="14"/>
  <c r="B41" i="14"/>
  <c r="C41" i="14"/>
  <c r="D41" i="14"/>
  <c r="E41" i="14"/>
  <c r="B42" i="14"/>
  <c r="C42" i="14"/>
  <c r="D42" i="14"/>
  <c r="E42" i="14"/>
  <c r="B43" i="14"/>
  <c r="C43" i="14"/>
  <c r="D43" i="14"/>
  <c r="E43" i="14"/>
  <c r="B44" i="14"/>
  <c r="C44" i="14"/>
  <c r="D44" i="14"/>
  <c r="E44" i="14"/>
  <c r="B45" i="14"/>
  <c r="C45" i="14"/>
  <c r="D45" i="14"/>
  <c r="E45" i="14"/>
  <c r="B46" i="14"/>
  <c r="C46" i="14"/>
  <c r="D46" i="14"/>
  <c r="E46" i="14"/>
  <c r="B47" i="14"/>
  <c r="C47" i="14"/>
  <c r="D47" i="14"/>
  <c r="E47" i="14"/>
  <c r="B48" i="14"/>
  <c r="C48" i="14"/>
  <c r="D48" i="14"/>
  <c r="E48" i="14"/>
  <c r="B49" i="14"/>
  <c r="C49" i="14"/>
  <c r="D49" i="14"/>
  <c r="E49" i="14"/>
  <c r="B50" i="14"/>
  <c r="C50" i="14"/>
  <c r="D50" i="14"/>
  <c r="E50" i="14"/>
  <c r="B51" i="14"/>
  <c r="C51" i="14"/>
  <c r="D51" i="14"/>
  <c r="E51" i="14"/>
  <c r="B52" i="14"/>
  <c r="C52" i="14"/>
  <c r="D52" i="14"/>
  <c r="E52" i="14"/>
  <c r="B53" i="14"/>
  <c r="C53" i="14"/>
  <c r="D53" i="14"/>
  <c r="E53" i="14"/>
  <c r="B54" i="14"/>
  <c r="C54" i="14"/>
  <c r="D54" i="14"/>
  <c r="E54" i="14"/>
  <c r="B5" i="14"/>
  <c r="C5" i="14"/>
  <c r="D5" i="14"/>
  <c r="E5" i="14"/>
  <c r="B6" i="14"/>
  <c r="C6" i="14"/>
  <c r="D6" i="14"/>
  <c r="E6" i="14"/>
  <c r="B7" i="14"/>
  <c r="C7" i="14"/>
  <c r="D7" i="14"/>
  <c r="E7" i="14"/>
  <c r="B8" i="14"/>
  <c r="C8" i="14"/>
  <c r="D8" i="14"/>
  <c r="E8" i="14"/>
  <c r="B9" i="14"/>
  <c r="C9" i="14"/>
  <c r="D9" i="14"/>
  <c r="E9" i="14"/>
  <c r="C10" i="14"/>
  <c r="D10" i="14"/>
  <c r="E10" i="14"/>
  <c r="B11" i="14"/>
  <c r="C11" i="14"/>
  <c r="D11" i="14"/>
  <c r="E11" i="14"/>
  <c r="B12" i="14"/>
  <c r="C12" i="14"/>
  <c r="D12" i="14"/>
  <c r="E12" i="14"/>
  <c r="B13" i="14"/>
  <c r="C13" i="14"/>
  <c r="D13" i="14"/>
  <c r="E13" i="14"/>
  <c r="B14" i="14"/>
  <c r="C14" i="14"/>
  <c r="D14" i="14"/>
  <c r="E14" i="14"/>
  <c r="B15" i="14"/>
  <c r="C15" i="14"/>
  <c r="D15" i="14"/>
  <c r="E15" i="14"/>
  <c r="B16" i="14"/>
  <c r="C16" i="14"/>
  <c r="D16" i="14"/>
  <c r="E16" i="14"/>
  <c r="B17" i="14"/>
  <c r="C17" i="14"/>
  <c r="D17" i="14"/>
  <c r="E17" i="14"/>
  <c r="B18" i="14"/>
  <c r="C18" i="14"/>
  <c r="D18" i="14"/>
  <c r="E18" i="14"/>
  <c r="B19" i="14"/>
  <c r="C19" i="14"/>
  <c r="D19" i="14"/>
  <c r="E19" i="14"/>
  <c r="B20" i="14"/>
  <c r="C20" i="14"/>
  <c r="D20" i="14"/>
  <c r="E20" i="14"/>
  <c r="B21" i="14"/>
  <c r="C21" i="14"/>
  <c r="D21" i="14"/>
  <c r="E21" i="14"/>
  <c r="B22" i="14"/>
  <c r="C22" i="14"/>
  <c r="D22" i="14"/>
  <c r="E22" i="14"/>
  <c r="B23" i="14"/>
  <c r="C23" i="14"/>
  <c r="D23" i="14"/>
  <c r="E23" i="14"/>
  <c r="B24" i="14"/>
  <c r="C24" i="14"/>
  <c r="D24" i="14"/>
  <c r="E24" i="14"/>
  <c r="B25" i="14"/>
  <c r="C25" i="14"/>
  <c r="D25" i="14"/>
  <c r="E25" i="14"/>
  <c r="B26" i="14"/>
  <c r="C26" i="14"/>
  <c r="D26" i="14"/>
  <c r="E26" i="14"/>
  <c r="B27" i="14"/>
  <c r="C27" i="14"/>
  <c r="D27" i="14"/>
  <c r="E27" i="14"/>
  <c r="B28" i="14"/>
  <c r="C28" i="14"/>
  <c r="D28" i="14"/>
  <c r="E28" i="14"/>
  <c r="B29" i="14"/>
  <c r="C29" i="14"/>
  <c r="D29" i="14"/>
  <c r="E29" i="14"/>
  <c r="B30" i="14"/>
  <c r="C30" i="14"/>
  <c r="D30" i="14"/>
  <c r="E30" i="14"/>
  <c r="B31" i="14"/>
  <c r="C31" i="14"/>
  <c r="D31" i="14"/>
  <c r="E31" i="14"/>
  <c r="B32" i="14"/>
  <c r="C32" i="14"/>
  <c r="D32" i="14"/>
  <c r="E32" i="14"/>
  <c r="B33" i="14"/>
  <c r="C33" i="14"/>
  <c r="D33" i="14"/>
  <c r="E33" i="14"/>
  <c r="B34" i="14"/>
  <c r="C34" i="14"/>
  <c r="D34" i="14"/>
  <c r="E34" i="14"/>
  <c r="C4" i="14"/>
  <c r="D4" i="14"/>
  <c r="E4" i="14"/>
  <c r="B4" i="14"/>
  <c r="G56" i="12"/>
  <c r="G12" i="13"/>
  <c r="G13" i="13"/>
  <c r="G14" i="13"/>
  <c r="G15" i="13"/>
  <c r="G11" i="13"/>
  <c r="G6" i="13"/>
  <c r="G7" i="13"/>
  <c r="G8" i="13"/>
  <c r="G9" i="13"/>
  <c r="G5" i="13"/>
  <c r="G20" i="9"/>
  <c r="G21" i="9"/>
  <c r="G22" i="9"/>
  <c r="G19" i="9"/>
  <c r="G16" i="9"/>
  <c r="G17" i="9"/>
  <c r="G15" i="9"/>
  <c r="G11" i="9"/>
  <c r="G12" i="9"/>
  <c r="G13" i="9"/>
  <c r="G9" i="9"/>
  <c r="G6" i="9"/>
  <c r="G7" i="9"/>
  <c r="G5" i="9"/>
  <c r="G66" i="12"/>
  <c r="G65" i="12"/>
  <c r="G64" i="12"/>
  <c r="G63" i="12"/>
  <c r="G61" i="12"/>
  <c r="G60" i="12"/>
  <c r="G59" i="12"/>
  <c r="G57" i="12"/>
  <c r="G55" i="12"/>
  <c r="G53" i="12"/>
  <c r="G51" i="12"/>
  <c r="G50" i="12"/>
  <c r="G49" i="12"/>
  <c r="G46" i="12"/>
  <c r="G45" i="12"/>
  <c r="G44" i="12"/>
  <c r="G43" i="12"/>
  <c r="G41" i="12"/>
  <c r="G40" i="12"/>
  <c r="G39" i="12"/>
  <c r="G38" i="12"/>
  <c r="G36" i="12"/>
  <c r="G35" i="12"/>
  <c r="G34" i="12"/>
  <c r="G33" i="12"/>
  <c r="G30" i="12"/>
  <c r="G29" i="12"/>
  <c r="G28" i="12"/>
  <c r="G27" i="12"/>
  <c r="G25" i="12"/>
  <c r="G24" i="12"/>
  <c r="G23" i="12"/>
  <c r="G22" i="12"/>
  <c r="G14" i="12"/>
  <c r="G13" i="12"/>
  <c r="G12" i="12"/>
  <c r="G11" i="12"/>
  <c r="G9" i="12"/>
  <c r="G8" i="12"/>
  <c r="G7" i="12"/>
  <c r="G6" i="12"/>
  <c r="G5" i="12"/>
  <c r="G31" i="12" l="1"/>
  <c r="G16" i="13"/>
  <c r="G18" i="13" s="1"/>
  <c r="G67" i="12"/>
  <c r="G23" i="9"/>
  <c r="G47" i="12"/>
  <c r="G68" i="12" l="1"/>
</calcChain>
</file>

<file path=xl/sharedStrings.xml><?xml version="1.0" encoding="utf-8"?>
<sst xmlns="http://schemas.openxmlformats.org/spreadsheetml/2006/main" count="298" uniqueCount="190">
  <si>
    <t>1.</t>
  </si>
  <si>
    <t xml:space="preserve">2. </t>
  </si>
  <si>
    <t>3.</t>
  </si>
  <si>
    <t>4.</t>
  </si>
  <si>
    <t xml:space="preserve">5. </t>
  </si>
  <si>
    <t>6.</t>
  </si>
  <si>
    <t>7.</t>
  </si>
  <si>
    <t>8.</t>
  </si>
  <si>
    <t>9.</t>
  </si>
  <si>
    <t> </t>
  </si>
  <si>
    <t>Redesign</t>
  </si>
  <si>
    <t>Repair</t>
  </si>
  <si>
    <t>Recycle</t>
  </si>
  <si>
    <t>Reduce</t>
  </si>
  <si>
    <t>&lt; 25 km</t>
  </si>
  <si>
    <t>&lt; 100 km</t>
  </si>
  <si>
    <t>&gt; 100 km</t>
  </si>
  <si>
    <t>Re-use</t>
  </si>
  <si>
    <t>Refuse</t>
  </si>
  <si>
    <t>Recover</t>
  </si>
  <si>
    <t>No</t>
  </si>
  <si>
    <t>Maximum score</t>
  </si>
  <si>
    <t>Score CPI</t>
  </si>
  <si>
    <t>A</t>
  </si>
  <si>
    <t>kg</t>
  </si>
  <si>
    <t>B</t>
  </si>
  <si>
    <t>l</t>
  </si>
  <si>
    <t>C</t>
  </si>
  <si>
    <t>D</t>
  </si>
  <si>
    <t>E</t>
  </si>
  <si>
    <t>F</t>
  </si>
  <si>
    <t>G</t>
  </si>
  <si>
    <t>10.</t>
  </si>
  <si>
    <t>Middengeleiders</t>
  </si>
  <si>
    <t>Markering rijbaan</t>
  </si>
  <si>
    <t>10R</t>
  </si>
  <si>
    <t>0.</t>
  </si>
  <si>
    <t>200-249</t>
  </si>
  <si>
    <t>0-39</t>
  </si>
  <si>
    <t>40-79</t>
  </si>
  <si>
    <t>80-119</t>
  </si>
  <si>
    <t>120-169</t>
  </si>
  <si>
    <t>170-199</t>
  </si>
  <si>
    <t>250+</t>
  </si>
  <si>
    <t xml:space="preserve">Dit moet blijven staan voor de formule </t>
  </si>
  <si>
    <t>Asfalt fietsstrook</t>
  </si>
  <si>
    <t>Kolken in rijbaan</t>
  </si>
  <si>
    <t>Trottoir</t>
  </si>
  <si>
    <t xml:space="preserve">Asfalt </t>
  </si>
  <si>
    <t>Thermoplastmarkering</t>
  </si>
  <si>
    <t>Gietijzer en kunststof</t>
  </si>
  <si>
    <t>Kleurvaste gele betonstraatstenen</t>
  </si>
  <si>
    <t xml:space="preserve">Beton trottoirtegels </t>
  </si>
  <si>
    <t>Label</t>
  </si>
  <si>
    <t>Welkom bij CInfra</t>
  </si>
  <si>
    <t>Nummer</t>
  </si>
  <si>
    <t>Naam van component</t>
  </si>
  <si>
    <t>Materiaal</t>
  </si>
  <si>
    <t>Hoeveelheid</t>
  </si>
  <si>
    <t>Eenheid</t>
  </si>
  <si>
    <t>Vul alle componenten van de nieuwe constructie in</t>
  </si>
  <si>
    <t>Stap voor Stap</t>
  </si>
  <si>
    <t>Stappen om de tool in te vullen:</t>
  </si>
  <si>
    <t xml:space="preserve">Scoor elk individueel component van de constructie </t>
  </si>
  <si>
    <t>Kies een component</t>
  </si>
  <si>
    <t>Klik op de beste optie</t>
  </si>
  <si>
    <t>Je wordt gelinkt naar de best passende groep van indicatoren</t>
  </si>
  <si>
    <t>Selecteer 1 voor de optie die het beste past</t>
  </si>
  <si>
    <t>* "1" gekozen optie</t>
  </si>
  <si>
    <t>Onder de indicatoren kan je de score zien</t>
  </si>
  <si>
    <t>Ga naar 5. Resultaten</t>
  </si>
  <si>
    <t>Ga naar 1. Beslissingspunt</t>
  </si>
  <si>
    <t>* "leeg" niet gekozen optie</t>
  </si>
  <si>
    <t>Vul de tabel voor componenten in</t>
  </si>
  <si>
    <t>Scoor de volgende componenten en verwerk de resultaten in 5. Resultaten</t>
  </si>
  <si>
    <t>Check de totale score van het project in 5. Resultaten</t>
  </si>
  <si>
    <t>Stap 1.</t>
  </si>
  <si>
    <t>1. BESLISSINGSPUNT</t>
  </si>
  <si>
    <t>Is het materiaal:</t>
  </si>
  <si>
    <t>Tweedehands</t>
  </si>
  <si>
    <t>* Vul alleen "3.3 Ontwerp" in</t>
  </si>
  <si>
    <t>*Ga verder met beslissingspunt 2.</t>
  </si>
  <si>
    <t>Eerstehands (nieuw)</t>
  </si>
  <si>
    <t>2. BESLISSINGSPUNT</t>
  </si>
  <si>
    <t>Is het tweedehands materiaal herbruikbaar?</t>
  </si>
  <si>
    <t>JA</t>
  </si>
  <si>
    <t>NEE</t>
  </si>
  <si>
    <t>*Ja, ga verder met indicatoren: 3.1 + 3.2 + 3.3</t>
  </si>
  <si>
    <t>*Nee, ga direct naar "4. Onherbruikbaar materiaal scoren"</t>
  </si>
  <si>
    <t>3. Tweedehands herbruikbaar materiaal</t>
  </si>
  <si>
    <t>Mogelijke antwoorden (opties)</t>
  </si>
  <si>
    <t>Componenten circulariteitsindicatoren</t>
  </si>
  <si>
    <t>In-vul-kolom</t>
  </si>
  <si>
    <t>Waarde van optie</t>
  </si>
  <si>
    <t>Waarde van indicator</t>
  </si>
  <si>
    <t>Waarde van optie
x
Waarde van indicator</t>
  </si>
  <si>
    <t>Losmaakbaarheid en verbindingstypes</t>
  </si>
  <si>
    <t>Demontabel met basis gereedschap
 - bouten en moeren
 - hoekverbinding
 - schroeven</t>
  </si>
  <si>
    <t>Directe integrale verbinding (demontabel met speciaal gereedschap)
- pin connectie
- spijker connectie</t>
  </si>
  <si>
    <t>Chemische connectie (demontabel met speciaal gereedschap)
- lijm
- kit
- PUR-schuim</t>
  </si>
  <si>
    <t>Materiaal vervuiling</t>
  </si>
  <si>
    <t>Materiaal is niet vervuild</t>
  </si>
  <si>
    <t>Material is niet vervuild na bewerking</t>
  </si>
  <si>
    <t>Vervuild zonder functionele impact</t>
  </si>
  <si>
    <t>Vervuild met functionele impact (niet schoon te maken)</t>
  </si>
  <si>
    <t>&lt; 5% van geëxtraheerd materiaal naar vuilstort</t>
  </si>
  <si>
    <t>&lt; 10% van geëxtraheerd materiaal naar vuilstort</t>
  </si>
  <si>
    <t>&lt; 25% van geëxtraheerd materiaal naar vuilstort</t>
  </si>
  <si>
    <t>&lt; 50% van geëxtraheerd materiaal naar vuilstort</t>
  </si>
  <si>
    <t>&gt; 50% van geëxtraheerd materiaal naar vuilstort</t>
  </si>
  <si>
    <t>Type transport</t>
  </si>
  <si>
    <t>Makkelijk, transporteerbaar met een vrachtwagen and laadbaar met handmatig gereedschap</t>
  </si>
  <si>
    <t>Medium, transporteerbaar met een vrachtwagen, laadbaar door zware techniek</t>
  </si>
  <si>
    <t>Moeilijk, met behulp van een kraan</t>
  </si>
  <si>
    <t>Zeer moeilijk, met behulp van een kraan, transporteerbaar met speciale transport voertuigen</t>
  </si>
  <si>
    <t>Hergebruik in hetzelfde project</t>
  </si>
  <si>
    <t>Afstand van transport</t>
  </si>
  <si>
    <t>Fysieke achteruitgang van een component, waardoor een lagere geschiktheid voor hergebruik onstaat</t>
  </si>
  <si>
    <t>Geen, direct herbruikbaar</t>
  </si>
  <si>
    <t>Laag, herbruikbaar met kleine reparaties ter plaatse</t>
  </si>
  <si>
    <t>Medium, geen reparatie ter plaatse mogelijk, component moet terug naar de fabriek</t>
  </si>
  <si>
    <t>Risicovol, recycle of vuilstort. Reparatie is niet aanbevolen</t>
  </si>
  <si>
    <t>Component bestaat uit gestandaardiseerde elementen</t>
  </si>
  <si>
    <t>Volledig 100%</t>
  </si>
  <si>
    <t>Grotendeels &gt; 80%</t>
  </si>
  <si>
    <t>Gedeeltelijk &gt; 50%</t>
  </si>
  <si>
    <t>Niet &lt; 50%</t>
  </si>
  <si>
    <t>Digitale ondersteuning</t>
  </si>
  <si>
    <t>Geïntegreerd in een BIM-model met specificaties van het materiaal</t>
  </si>
  <si>
    <t>Materialenpaspoort</t>
  </si>
  <si>
    <t>Technische tekening</t>
  </si>
  <si>
    <t>Niet traceerbaar</t>
  </si>
  <si>
    <t>Ontwerp voor onderhoudsgemak en herstelbaarheid</t>
  </si>
  <si>
    <t>Ja, onderhoud en hergebruik is relatief makkelijk omdat de componenten makkelijk te bereiken zijn</t>
  </si>
  <si>
    <t>Gedeeltelijk, onderhoud en hergebruik is mogelijk</t>
  </si>
  <si>
    <t>3.3 Ontwerp</t>
  </si>
  <si>
    <t>Nee, het ontwerp heeft geen mogelijkheden voor onderhoud en hergebruik</t>
  </si>
  <si>
    <t>Re-use voor meer dan 20 jaar</t>
  </si>
  <si>
    <t>Re-use voor minder dan 20 jaar</t>
  </si>
  <si>
    <t>Vuilstort</t>
  </si>
  <si>
    <t>Ontwerp voor de toekomst</t>
  </si>
  <si>
    <t>Ja, met concrete oplossingen</t>
  </si>
  <si>
    <t>Ja, zonder concrete oplossingen</t>
  </si>
  <si>
    <t>Nee</t>
  </si>
  <si>
    <t>Communicatie met gebruikers over mogelijkheden tot hergebruik, recycling of afvalscheiding</t>
  </si>
  <si>
    <t>Component is ontworpen met uniforme materialen die makkelijk te vervangen zijn</t>
  </si>
  <si>
    <t>Volledig</t>
  </si>
  <si>
    <t>Grotendeels</t>
  </si>
  <si>
    <t>Gedeeltelijk</t>
  </si>
  <si>
    <t>Niet</t>
  </si>
  <si>
    <t>Totale score van het component</t>
  </si>
  <si>
    <t>3. Eerstehands (nieuw) materiaal</t>
  </si>
  <si>
    <t>140 Punten</t>
  </si>
  <si>
    <t>110 Punten</t>
  </si>
  <si>
    <t>100 Punten</t>
  </si>
  <si>
    <t>4. Tweedehands niet herbruikbaar materiaal</t>
  </si>
  <si>
    <t>4. Onherbruikbaar materiaal</t>
  </si>
  <si>
    <t>70 Punten</t>
  </si>
  <si>
    <t>Scheidbaarheid van het afval</t>
  </si>
  <si>
    <t>Volledig en makkelijk te scheiden</t>
  </si>
  <si>
    <t>Volledig te scheiden met gespecialiseerd gereedschap</t>
  </si>
  <si>
    <t>Gedeeltelijk te scheiden</t>
  </si>
  <si>
    <t>Gedeeltelijk te scheiden met gespecialiseerd gereedschap</t>
  </si>
  <si>
    <t>Niet te scheiden</t>
  </si>
  <si>
    <t>Technische recyclebaarheid</t>
  </si>
  <si>
    <t>Volledig recyclebaar</t>
  </si>
  <si>
    <t>&gt; 75 % recyclebaar</t>
  </si>
  <si>
    <t>&gt; 50 % recyclebaar</t>
  </si>
  <si>
    <t>&gt; 25 % recyclebaar</t>
  </si>
  <si>
    <t>Niet recyclebaar</t>
  </si>
  <si>
    <t>Componenten samenvatting</t>
  </si>
  <si>
    <t>Naam van het component</t>
  </si>
  <si>
    <t>Punten</t>
  </si>
  <si>
    <t>Totalen punten</t>
  </si>
  <si>
    <t>Project resultaten</t>
  </si>
  <si>
    <t>Aantal componenten</t>
  </si>
  <si>
    <t>Gemiddeld aantal punten</t>
  </si>
  <si>
    <t>Totale score</t>
  </si>
  <si>
    <t>Bereik</t>
  </si>
  <si>
    <t>Bovengrens</t>
  </si>
  <si>
    <t>Ondersteuning</t>
  </si>
  <si>
    <t>Score label</t>
  </si>
  <si>
    <t>Klik hier om naar de resultaten te gaan</t>
  </si>
  <si>
    <t>3.2 Hergebruik materiaal</t>
  </si>
  <si>
    <t xml:space="preserve">Afval gegenereerd tijdens extractie van de constructie </t>
  </si>
  <si>
    <t>Toekomstgericht ontwerp</t>
  </si>
  <si>
    <t>Droge verbinding (materialen zijn niet verbonden, ze liggen op elkaar)</t>
  </si>
  <si>
    <t>Niet demonteerbaar</t>
  </si>
  <si>
    <t>3.1 Extractie uit een bestaande constructie</t>
  </si>
  <si>
    <t>Asfalt rijbaan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</si>
</sst>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20"/>
      <color rgb="FF000000"/>
      <name val="Calibri"/>
      <family val="2"/>
    </font>
    <font>
      <b/>
      <sz val="12"/>
      <color rgb="FF000000"/>
      <name val="Calibri"/>
      <family val="2"/>
      <charset val="238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11"/>
      <color rgb="FF000000"/>
      <name val="Calibri"/>
    </font>
    <font>
      <b/>
      <sz val="14"/>
      <color rgb="FF000000"/>
      <name val="Calibri"/>
      <charset val="238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DD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DE3E6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rgb="FF64C864"/>
        <bgColor indexed="64"/>
      </patternFill>
    </fill>
    <fill>
      <patternFill patternType="solid">
        <fgColor rgb="FFFFAF0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00AF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FE14B"/>
        <bgColor rgb="FF000000"/>
      </patternFill>
    </fill>
    <fill>
      <patternFill patternType="solid">
        <fgColor rgb="FFFF7D0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9" fontId="3" fillId="0" borderId="0" applyFont="0" applyFill="0" applyBorder="0" applyAlignment="0" applyProtection="0"/>
  </cellStyleXfs>
  <cellXfs count="266">
    <xf numFmtId="0" fontId="0" fillId="0" borderId="0" xfId="0"/>
    <xf numFmtId="9" fontId="0" fillId="0" borderId="0" xfId="2" applyFont="1" applyAlignment="1">
      <alignment horizontal="center" wrapText="1"/>
    </xf>
    <xf numFmtId="0" fontId="0" fillId="0" borderId="0" xfId="0" applyAlignment="1">
      <alignment horizontal="center" wrapText="1"/>
    </xf>
    <xf numFmtId="9" fontId="2" fillId="2" borderId="1" xfId="1" applyNumberFormat="1" applyFill="1" applyBorder="1" applyAlignment="1">
      <alignment horizontal="center" wrapText="1"/>
    </xf>
    <xf numFmtId="0" fontId="0" fillId="0" borderId="0" xfId="0" applyAlignment="1">
      <alignment horizontal="left" wrapText="1" indent="7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6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9" fontId="5" fillId="0" borderId="9" xfId="0" applyNumberFormat="1" applyFont="1" applyBorder="1" applyAlignment="1">
      <alignment horizontal="center" vertical="center" wrapText="1"/>
    </xf>
    <xf numFmtId="0" fontId="5" fillId="7" borderId="6" xfId="0" applyFont="1" applyFill="1" applyBorder="1" applyAlignment="1">
      <alignment horizontal="left" vertical="center"/>
    </xf>
    <xf numFmtId="9" fontId="5" fillId="0" borderId="11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5" fillId="7" borderId="7" xfId="0" applyFont="1" applyFill="1" applyBorder="1" applyAlignment="1">
      <alignment horizontal="left" vertical="center"/>
    </xf>
    <xf numFmtId="9" fontId="5" fillId="0" borderId="5" xfId="0" applyNumberFormat="1" applyFont="1" applyBorder="1" applyAlignment="1">
      <alignment horizontal="center" vertical="center" wrapText="1"/>
    </xf>
    <xf numFmtId="9" fontId="5" fillId="0" borderId="6" xfId="0" applyNumberFormat="1" applyFont="1" applyBorder="1" applyAlignment="1">
      <alignment horizontal="center" vertical="center" wrapText="1"/>
    </xf>
    <xf numFmtId="0" fontId="5" fillId="9" borderId="7" xfId="0" applyFont="1" applyFill="1" applyBorder="1" applyAlignment="1">
      <alignment horizontal="left" vertical="center" wrapText="1"/>
    </xf>
    <xf numFmtId="0" fontId="5" fillId="9" borderId="7" xfId="0" applyFont="1" applyFill="1" applyBorder="1" applyAlignment="1">
      <alignment horizontal="left" vertical="center"/>
    </xf>
    <xf numFmtId="0" fontId="7" fillId="6" borderId="0" xfId="0" applyFont="1" applyFill="1" applyAlignment="1">
      <alignment horizontal="left" vertical="center"/>
    </xf>
    <xf numFmtId="0" fontId="5" fillId="10" borderId="7" xfId="0" applyFont="1" applyFill="1" applyBorder="1" applyAlignment="1">
      <alignment horizontal="left" vertical="center" wrapText="1"/>
    </xf>
    <xf numFmtId="0" fontId="5" fillId="10" borderId="7" xfId="0" applyFont="1" applyFill="1" applyBorder="1" applyAlignment="1">
      <alignment horizontal="left" vertical="center"/>
    </xf>
    <xf numFmtId="0" fontId="5" fillId="11" borderId="7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9" fillId="12" borderId="13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12" borderId="0" xfId="0" applyFont="1" applyFill="1" applyAlignment="1">
      <alignment horizontal="center" vertical="center"/>
    </xf>
    <xf numFmtId="0" fontId="2" fillId="2" borderId="4" xfId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1" fillId="0" borderId="0" xfId="0" applyFont="1"/>
    <xf numFmtId="0" fontId="0" fillId="0" borderId="1" xfId="0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16" fillId="6" borderId="0" xfId="0" applyFont="1" applyFill="1" applyAlignment="1">
      <alignment horizontal="center" vertical="center"/>
    </xf>
    <xf numFmtId="0" fontId="17" fillId="6" borderId="0" xfId="0" applyFont="1" applyFill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left" vertical="center"/>
    </xf>
    <xf numFmtId="0" fontId="7" fillId="6" borderId="0" xfId="0" applyFont="1" applyFill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8" fillId="0" borderId="0" xfId="0" applyFont="1" applyAlignment="1">
      <alignment horizontal="left"/>
    </xf>
    <xf numFmtId="9" fontId="18" fillId="0" borderId="0" xfId="2" applyFont="1" applyAlignment="1">
      <alignment horizontal="left" wrapText="1"/>
    </xf>
    <xf numFmtId="0" fontId="0" fillId="21" borderId="1" xfId="0" applyFill="1" applyBorder="1" applyAlignment="1">
      <alignment horizontal="center"/>
    </xf>
    <xf numFmtId="0" fontId="0" fillId="21" borderId="1" xfId="0" applyFill="1" applyBorder="1"/>
    <xf numFmtId="9" fontId="19" fillId="0" borderId="0" xfId="2" applyFont="1" applyFill="1" applyAlignment="1">
      <alignment horizontal="center" wrapText="1"/>
    </xf>
    <xf numFmtId="0" fontId="5" fillId="7" borderId="19" xfId="0" applyFont="1" applyFill="1" applyBorder="1" applyAlignment="1">
      <alignment horizontal="left" vertical="center" wrapText="1"/>
    </xf>
    <xf numFmtId="9" fontId="5" fillId="0" borderId="19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7" borderId="24" xfId="0" applyFont="1" applyFill="1" applyBorder="1" applyAlignment="1">
      <alignment horizontal="left" vertical="center"/>
    </xf>
    <xf numFmtId="0" fontId="5" fillId="14" borderId="24" xfId="0" applyFont="1" applyFill="1" applyBorder="1" applyAlignment="1">
      <alignment horizontal="center" vertical="center" wrapText="1"/>
    </xf>
    <xf numFmtId="9" fontId="5" fillId="0" borderId="24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7" borderId="28" xfId="0" applyFont="1" applyFill="1" applyBorder="1" applyAlignment="1">
      <alignment horizontal="left" vertical="center"/>
    </xf>
    <xf numFmtId="9" fontId="5" fillId="0" borderId="29" xfId="0" applyNumberFormat="1" applyFont="1" applyBorder="1" applyAlignment="1">
      <alignment horizontal="center" vertical="center" wrapText="1"/>
    </xf>
    <xf numFmtId="0" fontId="5" fillId="7" borderId="33" xfId="0" applyFont="1" applyFill="1" applyBorder="1" applyAlignment="1">
      <alignment horizontal="left" vertical="center"/>
    </xf>
    <xf numFmtId="9" fontId="5" fillId="0" borderId="37" xfId="0" applyNumberFormat="1" applyFont="1" applyBorder="1" applyAlignment="1">
      <alignment horizontal="center" vertical="center" wrapText="1"/>
    </xf>
    <xf numFmtId="9" fontId="5" fillId="0" borderId="38" xfId="0" applyNumberFormat="1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7" borderId="43" xfId="0" applyFont="1" applyFill="1" applyBorder="1" applyAlignment="1">
      <alignment horizontal="left" vertical="center"/>
    </xf>
    <xf numFmtId="9" fontId="5" fillId="0" borderId="44" xfId="0" applyNumberFormat="1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/>
    </xf>
    <xf numFmtId="0" fontId="5" fillId="8" borderId="46" xfId="0" applyFont="1" applyFill="1" applyBorder="1" applyAlignment="1">
      <alignment horizontal="center" vertical="center"/>
    </xf>
    <xf numFmtId="9" fontId="5" fillId="0" borderId="28" xfId="0" applyNumberFormat="1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9" fontId="5" fillId="0" borderId="33" xfId="0" applyNumberFormat="1" applyFont="1" applyBorder="1" applyAlignment="1">
      <alignment horizontal="center" vertical="center" wrapText="1"/>
    </xf>
    <xf numFmtId="0" fontId="7" fillId="6" borderId="0" xfId="0" applyFont="1" applyFill="1" applyBorder="1" applyAlignment="1">
      <alignment horizontal="left" vertical="center"/>
    </xf>
    <xf numFmtId="0" fontId="5" fillId="9" borderId="39" xfId="0" applyFont="1" applyFill="1" applyBorder="1" applyAlignment="1">
      <alignment horizontal="left" vertical="center" wrapText="1"/>
    </xf>
    <xf numFmtId="0" fontId="5" fillId="9" borderId="43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8" borderId="49" xfId="0" applyFont="1" applyFill="1" applyBorder="1" applyAlignment="1">
      <alignment horizontal="center" vertical="center"/>
    </xf>
    <xf numFmtId="0" fontId="5" fillId="9" borderId="43" xfId="0" applyFont="1" applyFill="1" applyBorder="1" applyAlignment="1">
      <alignment horizontal="left" vertical="center"/>
    </xf>
    <xf numFmtId="0" fontId="5" fillId="10" borderId="39" xfId="0" applyFont="1" applyFill="1" applyBorder="1" applyAlignment="1">
      <alignment horizontal="left" vertical="center" wrapText="1"/>
    </xf>
    <xf numFmtId="0" fontId="5" fillId="10" borderId="43" xfId="0" applyFont="1" applyFill="1" applyBorder="1" applyAlignment="1">
      <alignment horizontal="left" vertical="center"/>
    </xf>
    <xf numFmtId="0" fontId="5" fillId="15" borderId="34" xfId="0" applyFont="1" applyFill="1" applyBorder="1" applyAlignment="1">
      <alignment horizontal="center" vertical="center" wrapText="1"/>
    </xf>
    <xf numFmtId="0" fontId="5" fillId="10" borderId="39" xfId="0" applyFont="1" applyFill="1" applyBorder="1" applyAlignment="1">
      <alignment horizontal="left" vertical="center"/>
    </xf>
    <xf numFmtId="0" fontId="5" fillId="10" borderId="43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/>
    </xf>
    <xf numFmtId="0" fontId="5" fillId="11" borderId="19" xfId="0" applyFont="1" applyFill="1" applyBorder="1" applyAlignment="1">
      <alignment horizontal="left" vertical="center"/>
    </xf>
    <xf numFmtId="0" fontId="5" fillId="11" borderId="24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/>
    </xf>
    <xf numFmtId="0" fontId="5" fillId="8" borderId="50" xfId="0" applyFont="1" applyFill="1" applyBorder="1" applyAlignment="1">
      <alignment horizontal="center" vertical="center"/>
    </xf>
    <xf numFmtId="0" fontId="5" fillId="11" borderId="39" xfId="0" applyFont="1" applyFill="1" applyBorder="1" applyAlignment="1">
      <alignment horizontal="left" vertical="center"/>
    </xf>
    <xf numFmtId="0" fontId="5" fillId="11" borderId="43" xfId="0" applyFont="1" applyFill="1" applyBorder="1" applyAlignment="1">
      <alignment horizontal="left" vertical="center"/>
    </xf>
    <xf numFmtId="0" fontId="20" fillId="0" borderId="0" xfId="0" applyFont="1"/>
    <xf numFmtId="0" fontId="21" fillId="5" borderId="1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vertical="center"/>
    </xf>
    <xf numFmtId="0" fontId="21" fillId="5" borderId="1" xfId="0" applyFont="1" applyFill="1" applyBorder="1" applyAlignment="1">
      <alignment horizontal="left" vertical="center"/>
    </xf>
    <xf numFmtId="0" fontId="21" fillId="5" borderId="1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/>
    </xf>
    <xf numFmtId="0" fontId="0" fillId="21" borderId="1" xfId="0" applyFill="1" applyBorder="1" applyAlignment="1">
      <alignment horizontal="center" vertical="top"/>
    </xf>
    <xf numFmtId="0" fontId="23" fillId="24" borderId="0" xfId="0" applyFont="1" applyFill="1" applyBorder="1" applyAlignment="1">
      <alignment horizontal="center"/>
    </xf>
    <xf numFmtId="0" fontId="23" fillId="24" borderId="0" xfId="0" applyFont="1" applyFill="1" applyBorder="1"/>
    <xf numFmtId="0" fontId="0" fillId="0" borderId="0" xfId="0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51" xfId="0" applyBorder="1"/>
    <xf numFmtId="0" fontId="0" fillId="0" borderId="54" xfId="0" applyBorder="1"/>
    <xf numFmtId="0" fontId="0" fillId="0" borderId="47" xfId="0" applyBorder="1"/>
    <xf numFmtId="0" fontId="0" fillId="0" borderId="55" xfId="0" applyBorder="1"/>
    <xf numFmtId="0" fontId="0" fillId="0" borderId="0" xfId="0" applyBorder="1"/>
    <xf numFmtId="0" fontId="0" fillId="0" borderId="56" xfId="0" applyBorder="1"/>
    <xf numFmtId="0" fontId="20" fillId="0" borderId="0" xfId="0" applyFont="1" applyBorder="1"/>
    <xf numFmtId="0" fontId="14" fillId="20" borderId="0" xfId="0" applyFont="1" applyFill="1" applyBorder="1" applyAlignment="1">
      <alignment horizontal="center"/>
    </xf>
    <xf numFmtId="0" fontId="14" fillId="17" borderId="0" xfId="0" applyFont="1" applyFill="1" applyBorder="1" applyAlignment="1">
      <alignment horizontal="center"/>
    </xf>
    <xf numFmtId="0" fontId="15" fillId="22" borderId="0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/>
    </xf>
    <xf numFmtId="0" fontId="15" fillId="18" borderId="0" xfId="0" applyFont="1" applyFill="1" applyBorder="1" applyAlignment="1">
      <alignment horizontal="center" vertical="center"/>
    </xf>
    <xf numFmtId="0" fontId="15" fillId="23" borderId="0" xfId="0" applyFont="1" applyFill="1" applyBorder="1" applyAlignment="1">
      <alignment horizontal="center" vertical="center"/>
    </xf>
    <xf numFmtId="0" fontId="15" fillId="12" borderId="0" xfId="0" applyFont="1" applyFill="1" applyBorder="1" applyAlignment="1">
      <alignment horizontal="center" vertical="center"/>
    </xf>
    <xf numFmtId="0" fontId="0" fillId="0" borderId="52" xfId="0" applyBorder="1"/>
    <xf numFmtId="0" fontId="0" fillId="0" borderId="43" xfId="0" applyBorder="1"/>
    <xf numFmtId="0" fontId="0" fillId="0" borderId="53" xfId="0" applyBorder="1"/>
    <xf numFmtId="0" fontId="4" fillId="4" borderId="0" xfId="0" applyFont="1" applyFill="1" applyAlignment="1">
      <alignment horizontal="left"/>
    </xf>
    <xf numFmtId="0" fontId="13" fillId="24" borderId="43" xfId="0" applyFont="1" applyFill="1" applyBorder="1" applyAlignment="1">
      <alignment horizontal="center"/>
    </xf>
    <xf numFmtId="0" fontId="5" fillId="14" borderId="40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left" vertical="center" wrapText="1"/>
    </xf>
    <xf numFmtId="0" fontId="16" fillId="14" borderId="1" xfId="0" applyFont="1" applyFill="1" applyBorder="1" applyAlignment="1">
      <alignment horizontal="center" vertical="center" wrapText="1"/>
    </xf>
    <xf numFmtId="0" fontId="5" fillId="15" borderId="57" xfId="0" applyFont="1" applyFill="1" applyBorder="1" applyAlignment="1">
      <alignment horizontal="center" vertical="center" wrapText="1"/>
    </xf>
    <xf numFmtId="0" fontId="5" fillId="15" borderId="59" xfId="0" applyFont="1" applyFill="1" applyBorder="1" applyAlignment="1">
      <alignment horizontal="center" vertical="center" wrapText="1"/>
    </xf>
    <xf numFmtId="0" fontId="5" fillId="15" borderId="58" xfId="0" applyFont="1" applyFill="1" applyBorder="1" applyAlignment="1">
      <alignment horizontal="center" vertical="center" wrapText="1"/>
    </xf>
    <xf numFmtId="0" fontId="5" fillId="15" borderId="35" xfId="0" applyFont="1" applyFill="1" applyBorder="1" applyAlignment="1">
      <alignment horizontal="center" vertical="center" wrapText="1"/>
    </xf>
    <xf numFmtId="0" fontId="5" fillId="15" borderId="62" xfId="0" applyFont="1" applyFill="1" applyBorder="1" applyAlignment="1">
      <alignment horizontal="center" vertical="center" wrapText="1"/>
    </xf>
    <xf numFmtId="0" fontId="5" fillId="15" borderId="60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5" fillId="15" borderId="63" xfId="0" applyFont="1" applyFill="1" applyBorder="1" applyAlignment="1">
      <alignment horizontal="center" vertical="center" wrapText="1"/>
    </xf>
    <xf numFmtId="0" fontId="5" fillId="15" borderId="6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16" fillId="14" borderId="65" xfId="0" applyFont="1" applyFill="1" applyBorder="1" applyAlignment="1">
      <alignment horizontal="center" vertical="center" wrapText="1"/>
    </xf>
    <xf numFmtId="0" fontId="16" fillId="14" borderId="5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5" fillId="0" borderId="66" xfId="0" applyFont="1" applyBorder="1" applyAlignment="1">
      <alignment horizontal="left" vertical="center"/>
    </xf>
    <xf numFmtId="0" fontId="5" fillId="14" borderId="65" xfId="0" applyFont="1" applyFill="1" applyBorder="1" applyAlignment="1">
      <alignment horizontal="center" vertical="center" wrapText="1"/>
    </xf>
    <xf numFmtId="0" fontId="5" fillId="0" borderId="66" xfId="0" applyFont="1" applyBorder="1" applyAlignment="1">
      <alignment horizontal="left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7" fillId="6" borderId="43" xfId="0" applyFont="1" applyFill="1" applyBorder="1" applyAlignment="1">
      <alignment horizontal="center" vertical="center"/>
    </xf>
    <xf numFmtId="0" fontId="5" fillId="15" borderId="65" xfId="0" applyFont="1" applyFill="1" applyBorder="1" applyAlignment="1">
      <alignment horizontal="center" vertical="center" wrapText="1"/>
    </xf>
    <xf numFmtId="0" fontId="5" fillId="15" borderId="24" xfId="0" applyFont="1" applyFill="1" applyBorder="1" applyAlignment="1">
      <alignment horizontal="center" vertical="center" wrapText="1"/>
    </xf>
    <xf numFmtId="0" fontId="5" fillId="16" borderId="65" xfId="0" applyFont="1" applyFill="1" applyBorder="1" applyAlignment="1">
      <alignment horizontal="center" vertical="center" wrapText="1"/>
    </xf>
    <xf numFmtId="0" fontId="5" fillId="16" borderId="2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5" fillId="13" borderId="61" xfId="0" applyFont="1" applyFill="1" applyBorder="1" applyAlignment="1">
      <alignment horizontal="center" vertical="center" wrapText="1"/>
    </xf>
    <xf numFmtId="0" fontId="5" fillId="13" borderId="60" xfId="0" applyFont="1" applyFill="1" applyBorder="1" applyAlignment="1">
      <alignment horizontal="center" vertical="center" wrapText="1"/>
    </xf>
    <xf numFmtId="0" fontId="5" fillId="13" borderId="64" xfId="0" applyFont="1" applyFill="1" applyBorder="1" applyAlignment="1">
      <alignment horizontal="center" vertical="center" wrapText="1"/>
    </xf>
    <xf numFmtId="0" fontId="5" fillId="13" borderId="24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5" xfId="0" applyFont="1" applyFill="1" applyBorder="1" applyAlignment="1">
      <alignment horizontal="center" vertical="center" wrapText="1"/>
    </xf>
    <xf numFmtId="0" fontId="5" fillId="7" borderId="67" xfId="0" applyFont="1" applyFill="1" applyBorder="1" applyAlignment="1">
      <alignment horizontal="left" vertical="center"/>
    </xf>
    <xf numFmtId="9" fontId="5" fillId="0" borderId="26" xfId="0" applyNumberFormat="1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25" borderId="1" xfId="0" applyFill="1" applyBorder="1"/>
    <xf numFmtId="0" fontId="5" fillId="9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0" fillId="0" borderId="1" xfId="0" applyBorder="1"/>
    <xf numFmtId="0" fontId="13" fillId="0" borderId="0" xfId="0" applyFont="1" applyAlignment="1">
      <alignment horizontal="center"/>
    </xf>
    <xf numFmtId="0" fontId="4" fillId="4" borderId="0" xfId="0" applyFont="1" applyFill="1" applyAlignme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25" fillId="3" borderId="0" xfId="0" applyFont="1" applyFill="1" applyAlignment="1"/>
    <xf numFmtId="0" fontId="0" fillId="2" borderId="1" xfId="0" applyFill="1" applyBorder="1" applyAlignment="1">
      <alignment horizontal="left" wrapText="1"/>
    </xf>
    <xf numFmtId="0" fontId="5" fillId="7" borderId="39" xfId="0" applyFont="1" applyFill="1" applyBorder="1" applyAlignment="1">
      <alignment horizontal="left" vertical="center" wrapText="1"/>
    </xf>
    <xf numFmtId="0" fontId="5" fillId="7" borderId="7" xfId="0" applyFont="1" applyFill="1" applyBorder="1" applyAlignment="1">
      <alignment horizontal="left" vertical="center" wrapText="1"/>
    </xf>
    <xf numFmtId="0" fontId="5" fillId="7" borderId="43" xfId="0" applyFont="1" applyFill="1" applyBorder="1" applyAlignment="1">
      <alignment horizontal="left" vertical="center" wrapText="1"/>
    </xf>
    <xf numFmtId="0" fontId="5" fillId="15" borderId="26" xfId="0" applyFont="1" applyFill="1" applyBorder="1" applyAlignment="1">
      <alignment horizontal="center" vertical="center" wrapText="1"/>
    </xf>
    <xf numFmtId="0" fontId="5" fillId="15" borderId="76" xfId="0" applyFont="1" applyFill="1" applyBorder="1" applyAlignment="1">
      <alignment horizontal="center" vertical="center" wrapText="1"/>
    </xf>
    <xf numFmtId="0" fontId="2" fillId="21" borderId="1" xfId="1" applyFill="1" applyBorder="1"/>
    <xf numFmtId="0" fontId="2" fillId="0" borderId="0" xfId="1" applyAlignment="1">
      <alignment horizontal="left" vertical="center"/>
    </xf>
    <xf numFmtId="0" fontId="2" fillId="0" borderId="0" xfId="1"/>
    <xf numFmtId="0" fontId="13" fillId="24" borderId="1" xfId="0" applyFont="1" applyFill="1" applyBorder="1" applyAlignment="1">
      <alignment horizontal="left" indent="2"/>
    </xf>
    <xf numFmtId="0" fontId="26" fillId="4" borderId="0" xfId="0" applyFont="1" applyFill="1" applyAlignment="1">
      <alignment horizontal="left" indent="5"/>
    </xf>
    <xf numFmtId="0" fontId="25" fillId="3" borderId="0" xfId="0" applyFont="1" applyFill="1"/>
    <xf numFmtId="0" fontId="25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9" fontId="18" fillId="0" borderId="0" xfId="2" applyFont="1" applyAlignment="1">
      <alignment horizontal="left" wrapText="1"/>
    </xf>
    <xf numFmtId="0" fontId="0" fillId="2" borderId="4" xfId="0" applyFill="1" applyBorder="1" applyAlignment="1">
      <alignment horizontal="left" vertical="center" wrapText="1"/>
    </xf>
    <xf numFmtId="9" fontId="18" fillId="0" borderId="10" xfId="2" applyFont="1" applyBorder="1" applyAlignment="1">
      <alignment horizontal="left" vertical="center" wrapText="1"/>
    </xf>
    <xf numFmtId="9" fontId="18" fillId="0" borderId="0" xfId="2" applyFont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/>
    </xf>
    <xf numFmtId="0" fontId="8" fillId="6" borderId="12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10" borderId="15" xfId="0" applyFont="1" applyFill="1" applyBorder="1" applyAlignment="1">
      <alignment horizontal="center" vertical="center"/>
    </xf>
    <xf numFmtId="0" fontId="5" fillId="10" borderId="16" xfId="0" applyFont="1" applyFill="1" applyBorder="1" applyAlignment="1">
      <alignment horizontal="center" vertical="center"/>
    </xf>
    <xf numFmtId="0" fontId="5" fillId="10" borderId="17" xfId="0" applyFont="1" applyFill="1" applyBorder="1" applyAlignment="1">
      <alignment horizontal="center" vertical="center"/>
    </xf>
    <xf numFmtId="0" fontId="5" fillId="10" borderId="27" xfId="0" applyFont="1" applyFill="1" applyBorder="1" applyAlignment="1">
      <alignment horizontal="left" vertical="center" wrapText="1"/>
    </xf>
    <xf numFmtId="0" fontId="5" fillId="10" borderId="31" xfId="0" applyFont="1" applyFill="1" applyBorder="1" applyAlignment="1">
      <alignment horizontal="left" vertical="center" wrapText="1"/>
    </xf>
    <xf numFmtId="0" fontId="5" fillId="10" borderId="32" xfId="0" applyFont="1" applyFill="1" applyBorder="1" applyAlignment="1">
      <alignment horizontal="left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10" borderId="27" xfId="0" applyFont="1" applyFill="1" applyBorder="1" applyAlignment="1">
      <alignment horizontal="left" vertical="center"/>
    </xf>
    <xf numFmtId="0" fontId="5" fillId="10" borderId="31" xfId="0" applyFont="1" applyFill="1" applyBorder="1" applyAlignment="1">
      <alignment horizontal="left" vertical="center"/>
    </xf>
    <xf numFmtId="0" fontId="5" fillId="10" borderId="32" xfId="0" applyFont="1" applyFill="1" applyBorder="1" applyAlignment="1">
      <alignment horizontal="left" vertical="center"/>
    </xf>
    <xf numFmtId="0" fontId="5" fillId="9" borderId="27" xfId="0" applyFont="1" applyFill="1" applyBorder="1" applyAlignment="1">
      <alignment horizontal="left" vertical="center"/>
    </xf>
    <xf numFmtId="0" fontId="5" fillId="9" borderId="31" xfId="0" applyFont="1" applyFill="1" applyBorder="1" applyAlignment="1">
      <alignment horizontal="left" vertical="center"/>
    </xf>
    <xf numFmtId="0" fontId="5" fillId="9" borderId="32" xfId="0" applyFont="1" applyFill="1" applyBorder="1" applyAlignment="1">
      <alignment horizontal="left" vertical="center"/>
    </xf>
    <xf numFmtId="0" fontId="5" fillId="9" borderId="15" xfId="0" applyFont="1" applyFill="1" applyBorder="1" applyAlignment="1">
      <alignment horizontal="center" vertical="center"/>
    </xf>
    <xf numFmtId="0" fontId="5" fillId="9" borderId="16" xfId="0" applyFont="1" applyFill="1" applyBorder="1" applyAlignment="1">
      <alignment horizontal="center" vertical="center"/>
    </xf>
    <xf numFmtId="0" fontId="5" fillId="9" borderId="17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/>
    </xf>
    <xf numFmtId="0" fontId="5" fillId="7" borderId="27" xfId="0" applyFont="1" applyFill="1" applyBorder="1" applyAlignment="1">
      <alignment horizontal="left" vertical="center" wrapText="1"/>
    </xf>
    <xf numFmtId="0" fontId="5" fillId="7" borderId="31" xfId="0" applyFont="1" applyFill="1" applyBorder="1" applyAlignment="1">
      <alignment horizontal="left" vertical="center" wrapText="1"/>
    </xf>
    <xf numFmtId="0" fontId="5" fillId="7" borderId="32" xfId="0" applyFont="1" applyFill="1" applyBorder="1" applyAlignment="1">
      <alignment horizontal="left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9" borderId="27" xfId="0" applyFont="1" applyFill="1" applyBorder="1" applyAlignment="1">
      <alignment horizontal="left" vertical="center" wrapText="1"/>
    </xf>
    <xf numFmtId="0" fontId="5" fillId="9" borderId="31" xfId="0" applyFont="1" applyFill="1" applyBorder="1" applyAlignment="1">
      <alignment horizontal="left" vertical="center" wrapText="1"/>
    </xf>
    <xf numFmtId="0" fontId="5" fillId="9" borderId="32" xfId="0" applyFont="1" applyFill="1" applyBorder="1" applyAlignment="1">
      <alignment horizontal="left" vertical="center" wrapText="1"/>
    </xf>
    <xf numFmtId="0" fontId="5" fillId="7" borderId="18" xfId="0" applyFont="1" applyFill="1" applyBorder="1" applyAlignment="1">
      <alignment horizontal="left" vertical="center" wrapText="1"/>
    </xf>
    <xf numFmtId="0" fontId="5" fillId="7" borderId="21" xfId="0" applyFont="1" applyFill="1" applyBorder="1" applyAlignment="1">
      <alignment horizontal="left" vertical="center" wrapText="1"/>
    </xf>
    <xf numFmtId="0" fontId="5" fillId="7" borderId="23" xfId="0" applyFont="1" applyFill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left" vertical="center"/>
    </xf>
    <xf numFmtId="0" fontId="5" fillId="7" borderId="31" xfId="0" applyFont="1" applyFill="1" applyBorder="1" applyAlignment="1">
      <alignment horizontal="left" vertical="center"/>
    </xf>
    <xf numFmtId="0" fontId="5" fillId="10" borderId="70" xfId="0" applyFont="1" applyFill="1" applyBorder="1" applyAlignment="1">
      <alignment horizontal="center" vertical="center"/>
    </xf>
    <xf numFmtId="0" fontId="5" fillId="10" borderId="71" xfId="0" applyFont="1" applyFill="1" applyBorder="1" applyAlignment="1">
      <alignment horizontal="center" vertical="center"/>
    </xf>
    <xf numFmtId="0" fontId="5" fillId="10" borderId="72" xfId="0" applyFont="1" applyFill="1" applyBorder="1" applyAlignment="1">
      <alignment horizontal="center" vertical="center"/>
    </xf>
    <xf numFmtId="0" fontId="5" fillId="0" borderId="73" xfId="0" applyFont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 wrapText="1"/>
    </xf>
    <xf numFmtId="0" fontId="5" fillId="0" borderId="75" xfId="0" applyFont="1" applyBorder="1" applyAlignment="1">
      <alignment horizontal="center" vertical="center" wrapText="1"/>
    </xf>
    <xf numFmtId="0" fontId="5" fillId="10" borderId="27" xfId="0" applyFont="1" applyFill="1" applyBorder="1" applyAlignment="1">
      <alignment horizontal="center" vertical="center"/>
    </xf>
    <xf numFmtId="0" fontId="5" fillId="10" borderId="31" xfId="0" applyFont="1" applyFill="1" applyBorder="1" applyAlignment="1">
      <alignment horizontal="center" vertical="center"/>
    </xf>
    <xf numFmtId="0" fontId="5" fillId="10" borderId="32" xfId="0" applyFont="1" applyFill="1" applyBorder="1" applyAlignment="1">
      <alignment horizontal="center" vertical="center"/>
    </xf>
    <xf numFmtId="0" fontId="5" fillId="11" borderId="27" xfId="0" applyFont="1" applyFill="1" applyBorder="1" applyAlignment="1">
      <alignment horizontal="center" vertical="center"/>
    </xf>
    <xf numFmtId="0" fontId="5" fillId="11" borderId="31" xfId="0" applyFont="1" applyFill="1" applyBorder="1" applyAlignment="1">
      <alignment horizontal="center" vertical="center"/>
    </xf>
    <xf numFmtId="0" fontId="5" fillId="11" borderId="32" xfId="0" applyFont="1" applyFill="1" applyBorder="1" applyAlignment="1">
      <alignment horizontal="center" vertical="center"/>
    </xf>
    <xf numFmtId="0" fontId="5" fillId="11" borderId="19" xfId="0" applyFont="1" applyFill="1" applyBorder="1" applyAlignment="1">
      <alignment horizontal="left" vertical="center"/>
    </xf>
    <xf numFmtId="0" fontId="5" fillId="11" borderId="1" xfId="0" applyFont="1" applyFill="1" applyBorder="1" applyAlignment="1">
      <alignment horizontal="left" vertical="center"/>
    </xf>
    <xf numFmtId="0" fontId="5" fillId="11" borderId="24" xfId="0" applyFont="1" applyFill="1" applyBorder="1" applyAlignment="1">
      <alignment horizontal="left" vertical="center"/>
    </xf>
    <xf numFmtId="0" fontId="5" fillId="11" borderId="40" xfId="0" applyFont="1" applyFill="1" applyBorder="1" applyAlignment="1">
      <alignment horizontal="left" vertical="center"/>
    </xf>
    <xf numFmtId="0" fontId="5" fillId="11" borderId="2" xfId="0" applyFont="1" applyFill="1" applyBorder="1" applyAlignment="1">
      <alignment horizontal="left" vertical="center"/>
    </xf>
    <xf numFmtId="0" fontId="5" fillId="11" borderId="44" xfId="0" applyFont="1" applyFill="1" applyBorder="1" applyAlignment="1">
      <alignment horizontal="left" vertical="center"/>
    </xf>
    <xf numFmtId="0" fontId="17" fillId="6" borderId="43" xfId="0" applyFont="1" applyFill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24" fillId="24" borderId="1" xfId="0" applyFont="1" applyFill="1" applyBorder="1" applyAlignment="1">
      <alignment horizontal="center" vertical="center"/>
    </xf>
    <xf numFmtId="0" fontId="24" fillId="19" borderId="65" xfId="0" applyFont="1" applyFill="1" applyBorder="1" applyAlignment="1">
      <alignment horizontal="center" vertical="center"/>
    </xf>
    <xf numFmtId="0" fontId="24" fillId="19" borderId="5" xfId="0" applyFont="1" applyFill="1" applyBorder="1" applyAlignment="1">
      <alignment horizontal="center" vertical="center"/>
    </xf>
  </cellXfs>
  <cellStyles count="3">
    <cellStyle name="Hyperlink" xfId="1" builtinId="8"/>
    <cellStyle name="Procent" xfId="2" builtinId="5"/>
    <cellStyle name="Standaard" xfId="0" builtinId="0"/>
  </cellStyles>
  <dxfs count="63">
    <dxf>
      <fill>
        <patternFill>
          <bgColor rgb="FFFF0000"/>
        </patternFill>
      </fill>
    </dxf>
    <dxf>
      <fill>
        <patternFill>
          <bgColor rgb="FFFF7D00"/>
        </patternFill>
      </fill>
    </dxf>
    <dxf>
      <fill>
        <patternFill>
          <bgColor rgb="FFFFAF00"/>
        </patternFill>
      </fill>
    </dxf>
    <dxf>
      <fill>
        <patternFill>
          <bgColor rgb="FFFFFF00"/>
        </patternFill>
      </fill>
    </dxf>
    <dxf>
      <fill>
        <patternFill>
          <bgColor rgb="FFAFE14B"/>
        </patternFill>
      </fill>
    </dxf>
    <dxf>
      <fill>
        <patternFill>
          <bgColor rgb="FF64C864"/>
        </patternFill>
      </fill>
    </dxf>
    <dxf>
      <fill>
        <patternFill>
          <bgColor rgb="FF00AF50"/>
        </patternFill>
      </fill>
    </dxf>
    <dxf>
      <fill>
        <patternFill>
          <bgColor rgb="FFFF0000"/>
        </patternFill>
      </fill>
    </dxf>
    <dxf>
      <fill>
        <patternFill>
          <bgColor rgb="FF00B250"/>
        </patternFill>
      </fill>
    </dxf>
    <dxf>
      <fill>
        <patternFill>
          <bgColor rgb="FF64C864"/>
        </patternFill>
      </fill>
    </dxf>
    <dxf>
      <fill>
        <patternFill>
          <bgColor rgb="FFAFE132"/>
        </patternFill>
      </fill>
    </dxf>
    <dxf>
      <fill>
        <patternFill>
          <bgColor rgb="FFFFFF00"/>
        </patternFill>
      </fill>
    </dxf>
    <dxf>
      <fill>
        <patternFill>
          <bgColor rgb="FFFFAF00"/>
        </patternFill>
      </fill>
    </dxf>
    <dxf>
      <fill>
        <patternFill>
          <bgColor rgb="FFFF8000"/>
        </patternFill>
      </fill>
    </dxf>
    <dxf>
      <fill>
        <patternFill>
          <bgColor rgb="FFFF0000"/>
        </patternFill>
      </fill>
    </dxf>
    <dxf>
      <fill>
        <patternFill>
          <bgColor rgb="FF00B250"/>
        </patternFill>
      </fill>
    </dxf>
    <dxf>
      <fill>
        <patternFill>
          <bgColor rgb="FF64C864"/>
        </patternFill>
      </fill>
    </dxf>
    <dxf>
      <fill>
        <patternFill>
          <bgColor rgb="FFAFE132"/>
        </patternFill>
      </fill>
    </dxf>
    <dxf>
      <fill>
        <patternFill>
          <bgColor rgb="FFFFFF00"/>
        </patternFill>
      </fill>
    </dxf>
    <dxf>
      <fill>
        <patternFill>
          <bgColor rgb="FFFFAF00"/>
        </patternFill>
      </fill>
    </dxf>
    <dxf>
      <fill>
        <patternFill>
          <bgColor rgb="FFFF8000"/>
        </patternFill>
      </fill>
    </dxf>
    <dxf>
      <fill>
        <patternFill>
          <bgColor rgb="FFFF0000"/>
        </patternFill>
      </fill>
    </dxf>
    <dxf>
      <fill>
        <patternFill>
          <bgColor rgb="FF00B250"/>
        </patternFill>
      </fill>
    </dxf>
    <dxf>
      <fill>
        <patternFill>
          <bgColor rgb="FF64C864"/>
        </patternFill>
      </fill>
    </dxf>
    <dxf>
      <fill>
        <patternFill>
          <bgColor rgb="FFAFE132"/>
        </patternFill>
      </fill>
    </dxf>
    <dxf>
      <fill>
        <patternFill>
          <bgColor rgb="FFFFFF00"/>
        </patternFill>
      </fill>
    </dxf>
    <dxf>
      <fill>
        <patternFill>
          <bgColor rgb="FFFFAF00"/>
        </patternFill>
      </fill>
    </dxf>
    <dxf>
      <fill>
        <patternFill>
          <bgColor rgb="FFFF8000"/>
        </patternFill>
      </fill>
    </dxf>
    <dxf>
      <fill>
        <patternFill>
          <bgColor rgb="FFFF0000"/>
        </patternFill>
      </fill>
    </dxf>
    <dxf>
      <fill>
        <patternFill>
          <bgColor rgb="FF00B250"/>
        </patternFill>
      </fill>
    </dxf>
    <dxf>
      <fill>
        <patternFill>
          <bgColor rgb="FF64C864"/>
        </patternFill>
      </fill>
    </dxf>
    <dxf>
      <fill>
        <patternFill>
          <bgColor rgb="FFAFE132"/>
        </patternFill>
      </fill>
    </dxf>
    <dxf>
      <fill>
        <patternFill>
          <bgColor rgb="FFFFFF00"/>
        </patternFill>
      </fill>
    </dxf>
    <dxf>
      <fill>
        <patternFill>
          <bgColor rgb="FFFFAF00"/>
        </patternFill>
      </fill>
    </dxf>
    <dxf>
      <fill>
        <patternFill>
          <bgColor rgb="FFFF8000"/>
        </patternFill>
      </fill>
    </dxf>
    <dxf>
      <fill>
        <patternFill>
          <bgColor rgb="FFFF0000"/>
        </patternFill>
      </fill>
    </dxf>
    <dxf>
      <fill>
        <patternFill>
          <bgColor rgb="FF00B250"/>
        </patternFill>
      </fill>
    </dxf>
    <dxf>
      <fill>
        <patternFill>
          <bgColor rgb="FF64C864"/>
        </patternFill>
      </fill>
    </dxf>
    <dxf>
      <fill>
        <patternFill>
          <bgColor rgb="FFAFE132"/>
        </patternFill>
      </fill>
    </dxf>
    <dxf>
      <fill>
        <patternFill>
          <bgColor rgb="FFFFFF00"/>
        </patternFill>
      </fill>
    </dxf>
    <dxf>
      <fill>
        <patternFill>
          <bgColor rgb="FFFFAF00"/>
        </patternFill>
      </fill>
    </dxf>
    <dxf>
      <fill>
        <patternFill>
          <bgColor rgb="FFFF8000"/>
        </patternFill>
      </fill>
    </dxf>
    <dxf>
      <fill>
        <patternFill>
          <bgColor rgb="FFFF0000"/>
        </patternFill>
      </fill>
    </dxf>
    <dxf>
      <fill>
        <patternFill>
          <bgColor rgb="FF00B250"/>
        </patternFill>
      </fill>
    </dxf>
    <dxf>
      <fill>
        <patternFill>
          <bgColor rgb="FF64C864"/>
        </patternFill>
      </fill>
    </dxf>
    <dxf>
      <fill>
        <patternFill>
          <bgColor rgb="FFAFE132"/>
        </patternFill>
      </fill>
    </dxf>
    <dxf>
      <fill>
        <patternFill>
          <bgColor rgb="FFFFFF00"/>
        </patternFill>
      </fill>
    </dxf>
    <dxf>
      <fill>
        <patternFill>
          <bgColor rgb="FFFFAF00"/>
        </patternFill>
      </fill>
    </dxf>
    <dxf>
      <fill>
        <patternFill>
          <bgColor rgb="FFFF8000"/>
        </patternFill>
      </fill>
    </dxf>
    <dxf>
      <fill>
        <patternFill>
          <bgColor rgb="FFFF0000"/>
        </patternFill>
      </fill>
    </dxf>
    <dxf>
      <fill>
        <patternFill>
          <bgColor rgb="FF00B250"/>
        </patternFill>
      </fill>
    </dxf>
    <dxf>
      <fill>
        <patternFill>
          <bgColor rgb="FF64C864"/>
        </patternFill>
      </fill>
    </dxf>
    <dxf>
      <fill>
        <patternFill>
          <bgColor rgb="FFAFE132"/>
        </patternFill>
      </fill>
    </dxf>
    <dxf>
      <fill>
        <patternFill>
          <bgColor rgb="FFFFFF00"/>
        </patternFill>
      </fill>
    </dxf>
    <dxf>
      <fill>
        <patternFill>
          <bgColor rgb="FFFFAF00"/>
        </patternFill>
      </fill>
    </dxf>
    <dxf>
      <fill>
        <patternFill>
          <bgColor rgb="FFFF8000"/>
        </patternFill>
      </fill>
    </dxf>
    <dxf>
      <fill>
        <patternFill>
          <bgColor rgb="FFFF0000"/>
        </patternFill>
      </fill>
    </dxf>
    <dxf>
      <fill>
        <patternFill>
          <bgColor rgb="FF00B250"/>
        </patternFill>
      </fill>
    </dxf>
    <dxf>
      <fill>
        <patternFill>
          <bgColor rgb="FF64C864"/>
        </patternFill>
      </fill>
    </dxf>
    <dxf>
      <fill>
        <patternFill>
          <bgColor rgb="FFAFE132"/>
        </patternFill>
      </fill>
    </dxf>
    <dxf>
      <fill>
        <patternFill>
          <bgColor rgb="FFFFFF00"/>
        </patternFill>
      </fill>
    </dxf>
    <dxf>
      <fill>
        <patternFill>
          <bgColor rgb="FFFFAF00"/>
        </patternFill>
      </fill>
    </dxf>
    <dxf>
      <fill>
        <patternFill>
          <bgColor rgb="FFFF8000"/>
        </patternFill>
      </fill>
    </dxf>
  </dxfs>
  <tableStyles count="0" defaultTableStyle="TableStyleMedium2" defaultPivotStyle="PivotStyleLight16"/>
  <colors>
    <mruColors>
      <color rgb="FFAFE132"/>
      <color rgb="FFFF9999"/>
      <color rgb="FFFF0000"/>
      <color rgb="FFFF7D00"/>
      <color rgb="FFFFAF00"/>
      <color rgb="FFFFFF00"/>
      <color rgb="FF64C864"/>
      <color rgb="FF00AF50"/>
      <color rgb="FFCCFF33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Score van het component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>
        <c:manualLayout>
          <c:layoutTarget val="inner"/>
          <c:xMode val="edge"/>
          <c:yMode val="edge"/>
          <c:x val="8.1558434191514206E-2"/>
          <c:y val="0.19939499189707718"/>
          <c:w val="0.88699501784934875"/>
          <c:h val="0.73239197876517337"/>
        </c:manualLayout>
      </c:layout>
      <c:barChart>
        <c:barDir val="col"/>
        <c:grouping val="clustered"/>
        <c:varyColors val="0"/>
        <c:ser>
          <c:idx val="0"/>
          <c:order val="0"/>
          <c:tx>
            <c:v>Maximum score</c:v>
          </c:tx>
          <c:spPr>
            <a:gradFill>
              <a:gsLst>
                <a:gs pos="0">
                  <a:srgbClr val="00AF50"/>
                </a:gs>
                <a:gs pos="17000">
                  <a:srgbClr val="64C864"/>
                </a:gs>
                <a:gs pos="33000">
                  <a:srgbClr val="AFE132"/>
                </a:gs>
                <a:gs pos="100000">
                  <a:srgbClr val="FF0000"/>
                </a:gs>
                <a:gs pos="83000">
                  <a:srgbClr val="FF7D00"/>
                </a:gs>
                <a:gs pos="67000">
                  <a:srgbClr val="FFAF00"/>
                </a:gs>
                <a:gs pos="50000">
                  <a:srgbClr val="FFFF00"/>
                </a:gs>
              </a:gsLst>
              <a:lin ang="54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'3. Herbruikbaar'!$G$69</c:f>
              <c:numCache>
                <c:formatCode>General</c:formatCode>
                <c:ptCount val="1"/>
                <c:pt idx="0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723-4852-9397-30ABB6AC1BA4}"/>
            </c:ext>
          </c:extLst>
        </c:ser>
        <c:ser>
          <c:idx val="1"/>
          <c:order val="1"/>
          <c:tx>
            <c:v>Score van het component</c:v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'3. Herbruikbaar'!$G$68</c:f>
              <c:numCache>
                <c:formatCode>General</c:formatCode>
                <c:ptCount val="1"/>
                <c:pt idx="0">
                  <c:v>150.80000000000001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723-4852-9397-30ABB6AC1BA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19908271"/>
        <c:axId val="2119909103"/>
      </c:barChart>
      <c:catAx>
        <c:axId val="2119908271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119909103"/>
        <c:crosses val="autoZero"/>
        <c:auto val="1"/>
        <c:lblAlgn val="ctr"/>
        <c:lblOffset val="100"/>
        <c:noMultiLvlLbl val="0"/>
      </c:catAx>
      <c:valAx>
        <c:axId val="2119909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1199082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Score van het component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Maximum score</c:v>
          </c:tx>
          <c:spPr>
            <a:gradFill>
              <a:gsLst>
                <a:gs pos="0">
                  <a:srgbClr val="00AF50"/>
                </a:gs>
                <a:gs pos="17000">
                  <a:srgbClr val="64C864"/>
                </a:gs>
                <a:gs pos="33000">
                  <a:srgbClr val="AFE132"/>
                </a:gs>
                <a:gs pos="100000">
                  <a:srgbClr val="FF0000"/>
                </a:gs>
                <a:gs pos="83000">
                  <a:srgbClr val="FF7D00"/>
                </a:gs>
                <a:gs pos="67000">
                  <a:srgbClr val="FFAF00"/>
                </a:gs>
                <a:gs pos="50000">
                  <a:srgbClr val="FFFF00"/>
                </a:gs>
              </a:gsLst>
              <a:lin ang="54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'3.3 Ontwerp'!$G$26</c:f>
              <c:numCache>
                <c:formatCode>General</c:formatCode>
                <c:ptCount val="1"/>
                <c:pt idx="0">
                  <c:v>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2A-4B85-9421-9B440716A431}"/>
            </c:ext>
          </c:extLst>
        </c:ser>
        <c:ser>
          <c:idx val="1"/>
          <c:order val="1"/>
          <c:tx>
            <c:v>Score van het component</c:v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'3.3 Ontwerp'!$G$25</c:f>
              <c:numCache>
                <c:formatCode>General</c:formatCode>
                <c:ptCount val="1"/>
                <c:pt idx="0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2A-4B85-9421-9B440716A43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35508688"/>
        <c:axId val="2035501616"/>
      </c:barChart>
      <c:catAx>
        <c:axId val="20355086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35501616"/>
        <c:crosses val="autoZero"/>
        <c:auto val="1"/>
        <c:lblAlgn val="ctr"/>
        <c:lblOffset val="100"/>
        <c:noMultiLvlLbl val="0"/>
      </c:catAx>
      <c:valAx>
        <c:axId val="2035501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35508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Score van het component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Maximum score</c:v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gradFill>
                <a:gsLst>
                  <a:gs pos="0">
                    <a:srgbClr val="00AF50"/>
                  </a:gs>
                  <a:gs pos="17000">
                    <a:srgbClr val="64C864"/>
                  </a:gs>
                  <a:gs pos="33000">
                    <a:srgbClr val="AFE132"/>
                  </a:gs>
                  <a:gs pos="100000">
                    <a:srgbClr val="FF0000"/>
                  </a:gs>
                  <a:gs pos="83000">
                    <a:srgbClr val="FF7D00"/>
                  </a:gs>
                  <a:gs pos="67000">
                    <a:srgbClr val="FFAF00"/>
                  </a:gs>
                  <a:gs pos="50000">
                    <a:srgbClr val="FFFF00"/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045-42FC-946B-08E5B0CAEB9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'4. Niet herbruikbaar'!$G$19</c:f>
              <c:numCache>
                <c:formatCode>General</c:formatCode>
                <c:ptCount val="1"/>
                <c:pt idx="0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65-4BB5-92A0-0C6131E63748}"/>
            </c:ext>
          </c:extLst>
        </c:ser>
        <c:ser>
          <c:idx val="1"/>
          <c:order val="1"/>
          <c:tx>
            <c:v>Score van het component</c:v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'4. Niet herbruikbaar'!$G$18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65-4BB5-92A0-0C6131E6374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35555696"/>
        <c:axId val="2035561936"/>
      </c:barChart>
      <c:catAx>
        <c:axId val="20355556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35561936"/>
        <c:crosses val="autoZero"/>
        <c:auto val="1"/>
        <c:lblAlgn val="ctr"/>
        <c:lblOffset val="100"/>
        <c:noMultiLvlLbl val="0"/>
      </c:catAx>
      <c:valAx>
        <c:axId val="2035561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3555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48986</xdr:colOff>
      <xdr:row>70</xdr:row>
      <xdr:rowOff>132807</xdr:rowOff>
    </xdr:from>
    <xdr:to>
      <xdr:col>4</xdr:col>
      <xdr:colOff>1036320</xdr:colOff>
      <xdr:row>78</xdr:row>
      <xdr:rowOff>7620</xdr:rowOff>
    </xdr:to>
    <xdr:pic>
      <xdr:nvPicPr>
        <xdr:cNvPr id="17" name="Afbeelding 4">
          <a:extLst>
            <a:ext uri="{FF2B5EF4-FFF2-40B4-BE49-F238E27FC236}">
              <a16:creationId xmlns:a16="http://schemas.microsoft.com/office/drawing/2014/main" id="{492243D6-E083-488C-AF01-376023E3E7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9" r="2811" b="1592"/>
        <a:stretch/>
      </xdr:blipFill>
      <xdr:spPr bwMode="auto">
        <a:xfrm>
          <a:off x="9124406" y="18733227"/>
          <a:ext cx="987334" cy="2351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</xdr:colOff>
      <xdr:row>68</xdr:row>
      <xdr:rowOff>99060</xdr:rowOff>
    </xdr:from>
    <xdr:to>
      <xdr:col>3</xdr:col>
      <xdr:colOff>0</xdr:colOff>
      <xdr:row>79</xdr:row>
      <xdr:rowOff>60960</xdr:rowOff>
    </xdr:to>
    <xdr:graphicFrame macro="">
      <xdr:nvGraphicFramePr>
        <xdr:cNvPr id="16" name="Grafiek 3">
          <a:extLst>
            <a:ext uri="{FF2B5EF4-FFF2-40B4-BE49-F238E27FC236}">
              <a16:creationId xmlns:a16="http://schemas.microsoft.com/office/drawing/2014/main" id="{805CEEB2-4C18-4EF2-B1FB-6AECC73789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31057</xdr:colOff>
      <xdr:row>27</xdr:row>
      <xdr:rowOff>125508</xdr:rowOff>
    </xdr:from>
    <xdr:to>
      <xdr:col>4</xdr:col>
      <xdr:colOff>1111624</xdr:colOff>
      <xdr:row>35</xdr:row>
      <xdr:rowOff>17931</xdr:rowOff>
    </xdr:to>
    <xdr:pic>
      <xdr:nvPicPr>
        <xdr:cNvPr id="2" name="Afbeelding 4">
          <a:extLst>
            <a:ext uri="{FF2B5EF4-FFF2-40B4-BE49-F238E27FC236}">
              <a16:creationId xmlns:a16="http://schemas.microsoft.com/office/drawing/2014/main" id="{D2006A44-1F81-4FDA-8425-5685D7D516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9" r="2811" b="1592"/>
        <a:stretch/>
      </xdr:blipFill>
      <xdr:spPr bwMode="auto">
        <a:xfrm>
          <a:off x="11452092" y="6042214"/>
          <a:ext cx="1080567" cy="2384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78</xdr:colOff>
      <xdr:row>24</xdr:row>
      <xdr:rowOff>1093304</xdr:rowOff>
    </xdr:from>
    <xdr:to>
      <xdr:col>2</xdr:col>
      <xdr:colOff>4047565</xdr:colOff>
      <xdr:row>36</xdr:row>
      <xdr:rowOff>116542</xdr:rowOff>
    </xdr:to>
    <xdr:graphicFrame macro="">
      <xdr:nvGraphicFramePr>
        <xdr:cNvPr id="4" name="Grafiek 3">
          <a:extLst>
            <a:ext uri="{FF2B5EF4-FFF2-40B4-BE49-F238E27FC236}">
              <a16:creationId xmlns:a16="http://schemas.microsoft.com/office/drawing/2014/main" id="{09F6769D-DB97-4F6C-BA35-ED851173F7E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31057</xdr:colOff>
      <xdr:row>20</xdr:row>
      <xdr:rowOff>144780</xdr:rowOff>
    </xdr:from>
    <xdr:to>
      <xdr:col>4</xdr:col>
      <xdr:colOff>1111624</xdr:colOff>
      <xdr:row>28</xdr:row>
      <xdr:rowOff>7619</xdr:rowOff>
    </xdr:to>
    <xdr:pic>
      <xdr:nvPicPr>
        <xdr:cNvPr id="3" name="Afbeelding 4">
          <a:extLst>
            <a:ext uri="{FF2B5EF4-FFF2-40B4-BE49-F238E27FC236}">
              <a16:creationId xmlns:a16="http://schemas.microsoft.com/office/drawing/2014/main" id="{363E5024-80FA-4BA8-A6A4-65BF5417CD2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9" r="2811" b="1592"/>
        <a:stretch/>
      </xdr:blipFill>
      <xdr:spPr bwMode="auto">
        <a:xfrm>
          <a:off x="5547937" y="4632960"/>
          <a:ext cx="1080567" cy="2354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</xdr:colOff>
      <xdr:row>17</xdr:row>
      <xdr:rowOff>822960</xdr:rowOff>
    </xdr:from>
    <xdr:to>
      <xdr:col>2</xdr:col>
      <xdr:colOff>2324100</xdr:colOff>
      <xdr:row>29</xdr:row>
      <xdr:rowOff>114300</xdr:rowOff>
    </xdr:to>
    <xdr:graphicFrame macro="">
      <xdr:nvGraphicFramePr>
        <xdr:cNvPr id="9" name="Grafiek 3">
          <a:extLst>
            <a:ext uri="{FF2B5EF4-FFF2-40B4-BE49-F238E27FC236}">
              <a16:creationId xmlns:a16="http://schemas.microsoft.com/office/drawing/2014/main" id="{A08B5A6A-C02B-4ACE-9684-9362EEE89F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15241</xdr:colOff>
      <xdr:row>13</xdr:row>
      <xdr:rowOff>171450</xdr:rowOff>
    </xdr:from>
    <xdr:ext cx="624839" cy="1428750"/>
    <xdr:pic>
      <xdr:nvPicPr>
        <xdr:cNvPr id="3" name="Afbeelding 4">
          <a:extLst>
            <a:ext uri="{FF2B5EF4-FFF2-40B4-BE49-F238E27FC236}">
              <a16:creationId xmlns:a16="http://schemas.microsoft.com/office/drawing/2014/main" id="{09497A31-1BD8-48E4-9EEE-4D03A23581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9" r="2811" b="1592"/>
        <a:stretch/>
      </xdr:blipFill>
      <xdr:spPr bwMode="auto">
        <a:xfrm>
          <a:off x="14055091" y="3105150"/>
          <a:ext cx="624839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99061</xdr:colOff>
      <xdr:row>3</xdr:row>
      <xdr:rowOff>17232</xdr:rowOff>
    </xdr:from>
    <xdr:ext cx="581296" cy="1261840"/>
    <xdr:pic>
      <xdr:nvPicPr>
        <xdr:cNvPr id="10" name="Afbeelding 4">
          <a:extLst>
            <a:ext uri="{FF2B5EF4-FFF2-40B4-BE49-F238E27FC236}">
              <a16:creationId xmlns:a16="http://schemas.microsoft.com/office/drawing/2014/main" id="{0E85114E-3C60-4FB2-8AD2-1520A2CAC1A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9" t="1668" r="2811" b="1592"/>
        <a:stretch/>
      </xdr:blipFill>
      <xdr:spPr bwMode="auto">
        <a:xfrm>
          <a:off x="10603775" y="901696"/>
          <a:ext cx="581296" cy="1261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B86E3-4E2A-4D73-A8B4-42EB9C26EC5C}">
  <dimension ref="A1:L56"/>
  <sheetViews>
    <sheetView zoomScale="85" zoomScaleNormal="85" workbookViewId="0">
      <selection activeCell="F12" sqref="F12"/>
    </sheetView>
  </sheetViews>
  <sheetFormatPr defaultRowHeight="15" x14ac:dyDescent="0.25"/>
  <cols>
    <col min="1" max="1" width="8.85546875" bestFit="1" customWidth="1"/>
    <col min="2" max="2" width="28.85546875" customWidth="1"/>
    <col min="3" max="3" width="29.140625" bestFit="1" customWidth="1"/>
    <col min="4" max="4" width="20.7109375" customWidth="1"/>
    <col min="5" max="5" width="24.28515625" customWidth="1"/>
    <col min="9" max="9" width="62.7109375" bestFit="1" customWidth="1"/>
    <col min="10" max="10" width="48.42578125" bestFit="1" customWidth="1"/>
    <col min="12" max="12" width="0" hidden="1" customWidth="1"/>
  </cols>
  <sheetData>
    <row r="1" spans="1:12" ht="31.5" x14ac:dyDescent="0.5">
      <c r="A1" s="193" t="s">
        <v>54</v>
      </c>
      <c r="B1" s="193"/>
      <c r="C1" s="193"/>
      <c r="D1" s="193"/>
      <c r="E1" s="193"/>
      <c r="F1" s="193"/>
      <c r="G1" s="193"/>
      <c r="H1" s="193"/>
      <c r="I1" s="193"/>
    </row>
    <row r="3" spans="1:12" ht="21" x14ac:dyDescent="0.35">
      <c r="A3" s="194" t="s">
        <v>60</v>
      </c>
      <c r="B3" s="194"/>
      <c r="C3" s="194"/>
      <c r="D3" s="194"/>
      <c r="E3" s="194"/>
      <c r="H3" s="195" t="s">
        <v>61</v>
      </c>
      <c r="I3" s="195"/>
      <c r="L3" s="182"/>
    </row>
    <row r="4" spans="1:12" ht="16.899999999999999" customHeight="1" x14ac:dyDescent="0.25">
      <c r="L4">
        <v>1</v>
      </c>
    </row>
    <row r="5" spans="1:12" x14ac:dyDescent="0.25">
      <c r="A5" s="36" t="s">
        <v>55</v>
      </c>
      <c r="B5" s="36" t="s">
        <v>56</v>
      </c>
      <c r="C5" s="36" t="s">
        <v>57</v>
      </c>
      <c r="D5" s="36" t="s">
        <v>58</v>
      </c>
      <c r="E5" s="36" t="s">
        <v>59</v>
      </c>
      <c r="F5" t="s">
        <v>26</v>
      </c>
      <c r="H5" s="192" t="s">
        <v>62</v>
      </c>
      <c r="I5" s="192"/>
    </row>
    <row r="6" spans="1:12" x14ac:dyDescent="0.25">
      <c r="A6" s="36">
        <v>1</v>
      </c>
      <c r="B6" s="111" t="s">
        <v>189</v>
      </c>
      <c r="C6" s="111" t="s">
        <v>48</v>
      </c>
      <c r="D6" s="36"/>
      <c r="E6" s="36" t="s">
        <v>24</v>
      </c>
      <c r="F6" t="s">
        <v>24</v>
      </c>
      <c r="H6" s="54" t="s">
        <v>36</v>
      </c>
      <c r="I6" s="55" t="s">
        <v>63</v>
      </c>
    </row>
    <row r="7" spans="1:12" x14ac:dyDescent="0.25">
      <c r="A7" s="36">
        <v>2</v>
      </c>
      <c r="B7" s="111" t="s">
        <v>45</v>
      </c>
      <c r="C7" s="111" t="s">
        <v>48</v>
      </c>
      <c r="D7" s="36"/>
      <c r="E7" s="36" t="s">
        <v>24</v>
      </c>
      <c r="H7" s="54" t="s">
        <v>0</v>
      </c>
      <c r="I7" s="55" t="s">
        <v>64</v>
      </c>
    </row>
    <row r="8" spans="1:12" x14ac:dyDescent="0.25">
      <c r="A8" s="36">
        <v>3</v>
      </c>
      <c r="B8" s="111" t="s">
        <v>34</v>
      </c>
      <c r="C8" s="111" t="s">
        <v>49</v>
      </c>
      <c r="D8" s="36"/>
      <c r="E8" s="36"/>
      <c r="H8" s="54" t="s">
        <v>1</v>
      </c>
      <c r="I8" s="189" t="s">
        <v>71</v>
      </c>
    </row>
    <row r="9" spans="1:12" x14ac:dyDescent="0.25">
      <c r="A9" s="36">
        <v>4</v>
      </c>
      <c r="B9" s="111" t="s">
        <v>46</v>
      </c>
      <c r="C9" s="111" t="s">
        <v>50</v>
      </c>
      <c r="D9" s="36"/>
      <c r="E9" s="36"/>
      <c r="H9" s="54" t="s">
        <v>2</v>
      </c>
      <c r="I9" s="55" t="s">
        <v>65</v>
      </c>
    </row>
    <row r="10" spans="1:12" x14ac:dyDescent="0.25">
      <c r="A10" s="36">
        <v>5</v>
      </c>
      <c r="B10" s="111" t="s">
        <v>33</v>
      </c>
      <c r="C10" s="111" t="s">
        <v>51</v>
      </c>
      <c r="D10" s="36"/>
      <c r="E10" s="36"/>
      <c r="H10" s="54" t="s">
        <v>3</v>
      </c>
      <c r="I10" s="55" t="s">
        <v>66</v>
      </c>
    </row>
    <row r="11" spans="1:12" x14ac:dyDescent="0.25">
      <c r="A11" s="36">
        <v>6</v>
      </c>
      <c r="B11" s="111" t="s">
        <v>47</v>
      </c>
      <c r="C11" s="111" t="s">
        <v>52</v>
      </c>
      <c r="D11" s="36"/>
      <c r="E11" s="36"/>
      <c r="H11" s="54" t="s">
        <v>4</v>
      </c>
      <c r="I11" s="55" t="s">
        <v>67</v>
      </c>
    </row>
    <row r="12" spans="1:12" x14ac:dyDescent="0.25">
      <c r="A12" s="36">
        <v>7</v>
      </c>
      <c r="B12" s="111"/>
      <c r="C12" s="111"/>
      <c r="D12" s="36"/>
      <c r="E12" s="36"/>
      <c r="H12" s="106" t="s">
        <v>5</v>
      </c>
      <c r="I12" s="55" t="s">
        <v>68</v>
      </c>
    </row>
    <row r="13" spans="1:12" x14ac:dyDescent="0.25">
      <c r="A13" s="36">
        <v>8</v>
      </c>
      <c r="B13" s="111"/>
      <c r="C13" s="111"/>
      <c r="D13" s="36"/>
      <c r="E13" s="36"/>
      <c r="H13" s="106"/>
      <c r="I13" s="55" t="s">
        <v>72</v>
      </c>
    </row>
    <row r="14" spans="1:12" x14ac:dyDescent="0.25">
      <c r="A14" s="36">
        <v>9</v>
      </c>
      <c r="B14" s="111"/>
      <c r="C14" s="111"/>
      <c r="D14" s="36"/>
      <c r="E14" s="36"/>
      <c r="H14" s="106"/>
      <c r="I14" s="55" t="s">
        <v>69</v>
      </c>
    </row>
    <row r="15" spans="1:12" x14ac:dyDescent="0.25">
      <c r="A15" s="36">
        <v>10</v>
      </c>
      <c r="B15" s="111"/>
      <c r="C15" s="111"/>
      <c r="D15" s="36"/>
      <c r="E15" s="36"/>
      <c r="H15" s="54" t="s">
        <v>6</v>
      </c>
      <c r="I15" s="189" t="s">
        <v>70</v>
      </c>
    </row>
    <row r="16" spans="1:12" x14ac:dyDescent="0.25">
      <c r="A16" s="36">
        <v>11</v>
      </c>
      <c r="B16" s="111"/>
      <c r="C16" s="111"/>
      <c r="D16" s="36"/>
      <c r="E16" s="36"/>
      <c r="H16" s="54" t="s">
        <v>7</v>
      </c>
      <c r="I16" s="55" t="s">
        <v>73</v>
      </c>
    </row>
    <row r="17" spans="1:9" x14ac:dyDescent="0.25">
      <c r="A17" s="36">
        <v>12</v>
      </c>
      <c r="B17" s="112"/>
      <c r="C17" s="112"/>
      <c r="D17" s="36"/>
      <c r="E17" s="36"/>
      <c r="H17" s="54" t="s">
        <v>8</v>
      </c>
      <c r="I17" s="55" t="s">
        <v>74</v>
      </c>
    </row>
    <row r="18" spans="1:9" x14ac:dyDescent="0.25">
      <c r="A18" s="36">
        <v>13</v>
      </c>
      <c r="B18" s="36"/>
      <c r="C18" s="36"/>
      <c r="D18" s="36"/>
      <c r="E18" s="36"/>
      <c r="H18" s="54" t="s">
        <v>32</v>
      </c>
      <c r="I18" s="55" t="s">
        <v>75</v>
      </c>
    </row>
    <row r="19" spans="1:9" x14ac:dyDescent="0.25">
      <c r="A19" s="36">
        <v>14</v>
      </c>
      <c r="B19" s="36"/>
      <c r="C19" s="36"/>
      <c r="D19" s="36"/>
      <c r="E19" s="36"/>
    </row>
    <row r="20" spans="1:9" x14ac:dyDescent="0.25">
      <c r="A20" s="36">
        <v>15</v>
      </c>
      <c r="B20" s="36"/>
      <c r="C20" s="36"/>
      <c r="D20" s="36"/>
      <c r="E20" s="36"/>
    </row>
    <row r="21" spans="1:9" x14ac:dyDescent="0.25">
      <c r="A21" s="36">
        <v>16</v>
      </c>
      <c r="B21" s="36"/>
      <c r="C21" s="36"/>
      <c r="D21" s="36"/>
      <c r="E21" s="36"/>
    </row>
    <row r="22" spans="1:9" x14ac:dyDescent="0.25">
      <c r="A22" s="36">
        <v>17</v>
      </c>
      <c r="B22" s="36"/>
      <c r="C22" s="36"/>
      <c r="D22" s="36"/>
      <c r="E22" s="36"/>
    </row>
    <row r="23" spans="1:9" x14ac:dyDescent="0.25">
      <c r="A23" s="36">
        <v>18</v>
      </c>
      <c r="B23" s="36"/>
      <c r="C23" s="36"/>
      <c r="D23" s="36"/>
      <c r="E23" s="36"/>
    </row>
    <row r="24" spans="1:9" x14ac:dyDescent="0.25">
      <c r="A24" s="36">
        <v>19</v>
      </c>
      <c r="B24" s="36"/>
      <c r="C24" s="36"/>
      <c r="D24" s="36"/>
      <c r="E24" s="36"/>
    </row>
    <row r="25" spans="1:9" x14ac:dyDescent="0.25">
      <c r="A25" s="36">
        <v>20</v>
      </c>
      <c r="B25" s="36"/>
      <c r="C25" s="36"/>
      <c r="D25" s="36"/>
      <c r="E25" s="36"/>
    </row>
    <row r="26" spans="1:9" x14ac:dyDescent="0.25">
      <c r="A26" s="36">
        <v>21</v>
      </c>
      <c r="B26" s="36"/>
      <c r="C26" s="36"/>
      <c r="D26" s="36"/>
      <c r="E26" s="36"/>
    </row>
    <row r="27" spans="1:9" x14ac:dyDescent="0.25">
      <c r="A27" s="36">
        <v>22</v>
      </c>
      <c r="B27" s="36"/>
      <c r="C27" s="36"/>
      <c r="D27" s="36"/>
      <c r="E27" s="36"/>
    </row>
    <row r="28" spans="1:9" x14ac:dyDescent="0.25">
      <c r="A28" s="36">
        <v>23</v>
      </c>
      <c r="B28" s="36"/>
      <c r="C28" s="36"/>
      <c r="D28" s="36"/>
      <c r="E28" s="36"/>
    </row>
    <row r="29" spans="1:9" x14ac:dyDescent="0.25">
      <c r="A29" s="36">
        <v>24</v>
      </c>
      <c r="B29" s="36"/>
      <c r="C29" s="36"/>
      <c r="D29" s="36"/>
      <c r="E29" s="36"/>
    </row>
    <row r="30" spans="1:9" x14ac:dyDescent="0.25">
      <c r="A30" s="36">
        <v>25</v>
      </c>
      <c r="B30" s="36"/>
      <c r="C30" s="36"/>
      <c r="D30" s="36"/>
      <c r="E30" s="36"/>
    </row>
    <row r="31" spans="1:9" x14ac:dyDescent="0.25">
      <c r="A31" s="36">
        <v>26</v>
      </c>
      <c r="B31" s="36"/>
      <c r="C31" s="36"/>
      <c r="D31" s="36"/>
      <c r="E31" s="36"/>
    </row>
    <row r="32" spans="1:9" x14ac:dyDescent="0.25">
      <c r="A32" s="36">
        <v>27</v>
      </c>
      <c r="B32" s="36"/>
      <c r="C32" s="36"/>
      <c r="D32" s="36"/>
      <c r="E32" s="36"/>
    </row>
    <row r="33" spans="1:5" x14ac:dyDescent="0.25">
      <c r="A33" s="36">
        <v>28</v>
      </c>
      <c r="B33" s="36"/>
      <c r="C33" s="36"/>
      <c r="D33" s="36"/>
      <c r="E33" s="36"/>
    </row>
    <row r="34" spans="1:5" x14ac:dyDescent="0.25">
      <c r="A34" s="36">
        <v>29</v>
      </c>
      <c r="B34" s="36"/>
      <c r="C34" s="36"/>
      <c r="D34" s="36"/>
      <c r="E34" s="36"/>
    </row>
    <row r="35" spans="1:5" x14ac:dyDescent="0.25">
      <c r="A35" s="36">
        <v>30</v>
      </c>
      <c r="B35" s="36"/>
      <c r="C35" s="36"/>
      <c r="D35" s="36"/>
      <c r="E35" s="36"/>
    </row>
    <row r="36" spans="1:5" x14ac:dyDescent="0.25">
      <c r="A36" s="36">
        <v>31</v>
      </c>
      <c r="B36" s="36"/>
      <c r="C36" s="36"/>
      <c r="D36" s="36"/>
      <c r="E36" s="36"/>
    </row>
    <row r="37" spans="1:5" x14ac:dyDescent="0.25">
      <c r="A37" s="36">
        <v>32</v>
      </c>
      <c r="B37" s="36"/>
      <c r="C37" s="36"/>
      <c r="D37" s="36"/>
      <c r="E37" s="36"/>
    </row>
    <row r="38" spans="1:5" x14ac:dyDescent="0.25">
      <c r="A38" s="36">
        <v>33</v>
      </c>
      <c r="B38" s="36"/>
      <c r="C38" s="36"/>
      <c r="D38" s="36"/>
      <c r="E38" s="36"/>
    </row>
    <row r="39" spans="1:5" x14ac:dyDescent="0.25">
      <c r="A39" s="36">
        <v>34</v>
      </c>
      <c r="B39" s="36"/>
      <c r="C39" s="36"/>
      <c r="D39" s="36"/>
      <c r="E39" s="36"/>
    </row>
    <row r="40" spans="1:5" x14ac:dyDescent="0.25">
      <c r="A40" s="36">
        <v>35</v>
      </c>
      <c r="B40" s="36"/>
      <c r="C40" s="36"/>
      <c r="D40" s="36"/>
      <c r="E40" s="36"/>
    </row>
    <row r="41" spans="1:5" x14ac:dyDescent="0.25">
      <c r="A41" s="36">
        <v>36</v>
      </c>
      <c r="B41" s="36"/>
      <c r="C41" s="36"/>
      <c r="D41" s="36"/>
      <c r="E41" s="36"/>
    </row>
    <row r="42" spans="1:5" x14ac:dyDescent="0.25">
      <c r="A42" s="36">
        <v>37</v>
      </c>
      <c r="B42" s="36"/>
      <c r="C42" s="36"/>
      <c r="D42" s="36"/>
      <c r="E42" s="36"/>
    </row>
    <row r="43" spans="1:5" x14ac:dyDescent="0.25">
      <c r="A43" s="36">
        <v>38</v>
      </c>
      <c r="B43" s="36"/>
      <c r="C43" s="36"/>
      <c r="D43" s="36"/>
      <c r="E43" s="36"/>
    </row>
    <row r="44" spans="1:5" x14ac:dyDescent="0.25">
      <c r="A44" s="36">
        <v>39</v>
      </c>
      <c r="B44" s="36"/>
      <c r="C44" s="36"/>
      <c r="D44" s="36"/>
      <c r="E44" s="36"/>
    </row>
    <row r="45" spans="1:5" x14ac:dyDescent="0.25">
      <c r="A45" s="36">
        <v>40</v>
      </c>
      <c r="B45" s="36"/>
      <c r="C45" s="36"/>
      <c r="D45" s="36"/>
      <c r="E45" s="36"/>
    </row>
    <row r="46" spans="1:5" x14ac:dyDescent="0.25">
      <c r="A46" s="36">
        <v>41</v>
      </c>
      <c r="B46" s="36"/>
      <c r="C46" s="36"/>
      <c r="D46" s="36"/>
      <c r="E46" s="36"/>
    </row>
    <row r="47" spans="1:5" x14ac:dyDescent="0.25">
      <c r="A47" s="36">
        <v>42</v>
      </c>
      <c r="B47" s="36"/>
      <c r="C47" s="36"/>
      <c r="D47" s="36"/>
      <c r="E47" s="36"/>
    </row>
    <row r="48" spans="1:5" x14ac:dyDescent="0.25">
      <c r="A48" s="36">
        <v>43</v>
      </c>
      <c r="B48" s="36"/>
      <c r="C48" s="36"/>
      <c r="D48" s="36"/>
      <c r="E48" s="36"/>
    </row>
    <row r="49" spans="1:5" x14ac:dyDescent="0.25">
      <c r="A49" s="36">
        <v>44</v>
      </c>
      <c r="B49" s="36"/>
      <c r="C49" s="36"/>
      <c r="D49" s="36"/>
      <c r="E49" s="36"/>
    </row>
    <row r="50" spans="1:5" x14ac:dyDescent="0.25">
      <c r="A50" s="36">
        <v>45</v>
      </c>
      <c r="B50" s="36"/>
      <c r="C50" s="36"/>
      <c r="D50" s="36"/>
      <c r="E50" s="36"/>
    </row>
    <row r="51" spans="1:5" x14ac:dyDescent="0.25">
      <c r="A51" s="36">
        <v>46</v>
      </c>
      <c r="B51" s="36"/>
      <c r="C51" s="36"/>
      <c r="D51" s="36"/>
      <c r="E51" s="36"/>
    </row>
    <row r="52" spans="1:5" x14ac:dyDescent="0.25">
      <c r="A52" s="36">
        <v>47</v>
      </c>
      <c r="B52" s="36"/>
      <c r="C52" s="36"/>
      <c r="D52" s="36"/>
      <c r="E52" s="36"/>
    </row>
    <row r="53" spans="1:5" x14ac:dyDescent="0.25">
      <c r="A53" s="36">
        <v>48</v>
      </c>
      <c r="B53" s="36"/>
      <c r="C53" s="36"/>
      <c r="D53" s="36"/>
      <c r="E53" s="36"/>
    </row>
    <row r="54" spans="1:5" x14ac:dyDescent="0.25">
      <c r="A54" s="36">
        <v>49</v>
      </c>
      <c r="B54" s="36"/>
      <c r="C54" s="36"/>
      <c r="D54" s="36"/>
      <c r="E54" s="36"/>
    </row>
    <row r="55" spans="1:5" x14ac:dyDescent="0.25">
      <c r="A55" s="36">
        <v>50</v>
      </c>
      <c r="B55" s="36"/>
      <c r="C55" s="36"/>
      <c r="D55" s="36"/>
      <c r="E55" s="36"/>
    </row>
    <row r="56" spans="1:5" x14ac:dyDescent="0.25">
      <c r="A56" s="36">
        <v>51</v>
      </c>
      <c r="B56" s="36"/>
      <c r="C56" s="36"/>
      <c r="D56" s="36"/>
      <c r="E56" s="36"/>
    </row>
  </sheetData>
  <mergeCells count="4">
    <mergeCell ref="H5:I5"/>
    <mergeCell ref="A1:I1"/>
    <mergeCell ref="A3:E3"/>
    <mergeCell ref="H3:I3"/>
  </mergeCells>
  <dataValidations count="3">
    <dataValidation type="list" allowBlank="1" showInputMessage="1" showErrorMessage="1" sqref="E8:E56" xr:uid="{42F964F3-5CA0-4E39-A8A5-60E97AC71C09}">
      <formula1>$N$5:$N$7</formula1>
    </dataValidation>
    <dataValidation type="list" allowBlank="1" showInputMessage="1" showErrorMessage="1" sqref="E6" xr:uid="{0F1D406C-FB23-4E37-B27E-596180AF677B}">
      <formula1>$F$5:$F$6</formula1>
    </dataValidation>
    <dataValidation type="list" allowBlank="1" showInputMessage="1" showErrorMessage="1" sqref="E7" xr:uid="{8F988B6C-EB0E-460A-8C82-DB554A2F6072}">
      <formula1>$F$6</formula1>
    </dataValidation>
  </dataValidations>
  <hyperlinks>
    <hyperlink ref="I8" location="'1. Beslissingpunt'!A1" display="Ga naar 1. Beslissingspunt" xr:uid="{81654175-5CE6-4F04-A15C-1B63970CE309}"/>
    <hyperlink ref="I15" location="'5. Resultaten'!A1" display="Ga naar 5. Resultaten" xr:uid="{7FBA2EF2-D940-44DE-98E9-95C57276411B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7F841-AEC9-4CE5-BDD4-256D885300AF}">
  <dimension ref="A2:F7"/>
  <sheetViews>
    <sheetView workbookViewId="0">
      <selection activeCell="B7" sqref="B7"/>
    </sheetView>
  </sheetViews>
  <sheetFormatPr defaultRowHeight="15" x14ac:dyDescent="0.25"/>
  <cols>
    <col min="1" max="1" width="14.140625" customWidth="1"/>
    <col min="2" max="2" width="48.42578125" bestFit="1" customWidth="1"/>
    <col min="3" max="3" width="6" customWidth="1"/>
    <col min="4" max="6" width="29.28515625" customWidth="1"/>
  </cols>
  <sheetData>
    <row r="2" spans="1:6" ht="15.75" x14ac:dyDescent="0.25">
      <c r="A2" s="107"/>
      <c r="B2" s="108" t="s">
        <v>76</v>
      </c>
    </row>
    <row r="4" spans="1:6" ht="26.25" x14ac:dyDescent="0.4">
      <c r="A4" s="196" t="s">
        <v>77</v>
      </c>
      <c r="B4" s="196"/>
      <c r="C4" s="196"/>
      <c r="D4" s="196"/>
      <c r="E4" s="196"/>
      <c r="F4" s="196"/>
    </row>
    <row r="5" spans="1:6" x14ac:dyDescent="0.25">
      <c r="A5" s="2"/>
      <c r="B5" s="56" t="s">
        <v>65</v>
      </c>
      <c r="C5" s="1"/>
      <c r="D5" s="2"/>
      <c r="E5" s="1"/>
      <c r="F5" s="2"/>
    </row>
    <row r="6" spans="1:6" ht="15" customHeight="1" x14ac:dyDescent="0.25">
      <c r="A6" s="183" t="s">
        <v>78</v>
      </c>
      <c r="B6" s="3" t="s">
        <v>82</v>
      </c>
      <c r="D6" s="52" t="s">
        <v>80</v>
      </c>
      <c r="F6" s="2"/>
    </row>
    <row r="7" spans="1:6" x14ac:dyDescent="0.25">
      <c r="A7" s="45"/>
      <c r="B7" s="3" t="s">
        <v>79</v>
      </c>
      <c r="D7" s="53" t="s">
        <v>81</v>
      </c>
      <c r="F7" s="2"/>
    </row>
  </sheetData>
  <mergeCells count="1">
    <mergeCell ref="A4:F4"/>
  </mergeCells>
  <hyperlinks>
    <hyperlink ref="B6" location="'3.3 Ontwerp'!A1" display="Eerstehands (nieuw)" xr:uid="{F08A6C38-DFE1-4745-ACFE-0EC5BFFE2157}"/>
    <hyperlink ref="B7" location="'2. Beslissingpunt'!A1" display="Tweedehands" xr:uid="{6076574E-2A48-4985-9FCC-6316EFE2A083}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BE254-2F51-4794-82E0-5D094BA3D65D}">
  <dimension ref="A2:D6"/>
  <sheetViews>
    <sheetView workbookViewId="0">
      <selection activeCell="B5" sqref="B5"/>
    </sheetView>
  </sheetViews>
  <sheetFormatPr defaultRowHeight="15" x14ac:dyDescent="0.25"/>
  <cols>
    <col min="1" max="1" width="50" customWidth="1"/>
    <col min="2" max="4" width="29.28515625" customWidth="1"/>
  </cols>
  <sheetData>
    <row r="2" spans="1:4" ht="26.25" x14ac:dyDescent="0.4">
      <c r="A2" s="196" t="s">
        <v>83</v>
      </c>
      <c r="B2" s="196"/>
      <c r="C2" s="196"/>
      <c r="D2" s="196"/>
    </row>
    <row r="3" spans="1:4" x14ac:dyDescent="0.25">
      <c r="A3" s="2"/>
      <c r="B3" s="56" t="s">
        <v>65</v>
      </c>
      <c r="C3" s="1"/>
      <c r="D3" s="2"/>
    </row>
    <row r="4" spans="1:4" ht="15.6" customHeight="1" x14ac:dyDescent="0.25">
      <c r="A4" s="198" t="s">
        <v>84</v>
      </c>
      <c r="B4" s="30" t="s">
        <v>85</v>
      </c>
      <c r="C4" s="199" t="s">
        <v>87</v>
      </c>
      <c r="D4" s="200"/>
    </row>
    <row r="5" spans="1:4" ht="15.75" x14ac:dyDescent="0.25">
      <c r="A5" s="198"/>
      <c r="B5" s="30" t="s">
        <v>86</v>
      </c>
      <c r="C5" s="197" t="s">
        <v>88</v>
      </c>
      <c r="D5" s="197"/>
    </row>
    <row r="6" spans="1:4" x14ac:dyDescent="0.25">
      <c r="A6" s="4"/>
    </row>
  </sheetData>
  <mergeCells count="4">
    <mergeCell ref="A2:D2"/>
    <mergeCell ref="C5:D5"/>
    <mergeCell ref="A4:A5"/>
    <mergeCell ref="C4:D4"/>
  </mergeCells>
  <hyperlinks>
    <hyperlink ref="B4" location="'3. Herbruikbaar'!A1" display="JA" xr:uid="{B2EFC38D-C554-4706-93A8-72A594A04992}"/>
    <hyperlink ref="B5" location="'4. Niet herbruikbaar'!A1" display="NEE" xr:uid="{4687F1CC-2594-4936-83B5-56B7A34FDC0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B412A-A8A3-4CC8-81D7-A83003BF1C05}">
  <dimension ref="A1:G79"/>
  <sheetViews>
    <sheetView zoomScale="85" zoomScaleNormal="85" workbookViewId="0">
      <pane ySplit="2" topLeftCell="A57" activePane="bottomLeft" state="frozen"/>
      <selection pane="bottomLeft" activeCell="C50" sqref="C50"/>
    </sheetView>
  </sheetViews>
  <sheetFormatPr defaultRowHeight="15" x14ac:dyDescent="0.25"/>
  <cols>
    <col min="1" max="1" width="8.5703125" bestFit="1" customWidth="1"/>
    <col min="2" max="2" width="49.42578125" customWidth="1"/>
    <col min="3" max="3" width="66" bestFit="1" customWidth="1"/>
    <col min="4" max="4" width="12.5703125" customWidth="1"/>
    <col min="5" max="5" width="18" customWidth="1"/>
    <col min="6" max="6" width="13.85546875" bestFit="1" customWidth="1"/>
    <col min="7" max="7" width="12.5703125" customWidth="1"/>
  </cols>
  <sheetData>
    <row r="1" spans="1:7" ht="23.25" x14ac:dyDescent="0.25">
      <c r="A1" s="201" t="s">
        <v>89</v>
      </c>
      <c r="B1" s="202"/>
      <c r="C1" s="202"/>
      <c r="D1" s="202"/>
      <c r="E1" s="202"/>
      <c r="F1" s="202"/>
      <c r="G1" s="202"/>
    </row>
    <row r="2" spans="1:7" ht="75" x14ac:dyDescent="0.25">
      <c r="A2" s="101" t="s">
        <v>35</v>
      </c>
      <c r="B2" s="102" t="s">
        <v>91</v>
      </c>
      <c r="C2" s="103" t="s">
        <v>90</v>
      </c>
      <c r="D2" s="103" t="s">
        <v>92</v>
      </c>
      <c r="E2" s="104" t="s">
        <v>93</v>
      </c>
      <c r="F2" s="104" t="s">
        <v>94</v>
      </c>
      <c r="G2" s="104" t="s">
        <v>95</v>
      </c>
    </row>
    <row r="3" spans="1:7" ht="15.75" x14ac:dyDescent="0.25">
      <c r="A3" s="38"/>
      <c r="B3" s="38"/>
      <c r="C3" s="38"/>
      <c r="D3" s="38"/>
      <c r="E3" s="39"/>
      <c r="F3" s="39"/>
      <c r="G3" s="39"/>
    </row>
    <row r="4" spans="1:7" ht="39" customHeight="1" thickBot="1" x14ac:dyDescent="0.3">
      <c r="A4" s="43" t="s">
        <v>9</v>
      </c>
      <c r="B4" s="48" t="s">
        <v>188</v>
      </c>
      <c r="C4" s="44" t="s">
        <v>9</v>
      </c>
      <c r="D4" s="44" t="s">
        <v>9</v>
      </c>
      <c r="E4" s="10" t="s">
        <v>9</v>
      </c>
      <c r="F4" s="44" t="s">
        <v>154</v>
      </c>
      <c r="G4" s="7" t="s">
        <v>9</v>
      </c>
    </row>
    <row r="5" spans="1:7" x14ac:dyDescent="0.25">
      <c r="A5" s="223" t="s">
        <v>10</v>
      </c>
      <c r="B5" s="235" t="s">
        <v>96</v>
      </c>
      <c r="C5" s="57" t="s">
        <v>186</v>
      </c>
      <c r="D5" s="132">
        <v>1</v>
      </c>
      <c r="E5" s="58">
        <v>1</v>
      </c>
      <c r="F5" s="238">
        <v>50</v>
      </c>
      <c r="G5" s="59">
        <f>D5*E5*$F$5</f>
        <v>50</v>
      </c>
    </row>
    <row r="6" spans="1:7" ht="60" x14ac:dyDescent="0.25">
      <c r="A6" s="224"/>
      <c r="B6" s="236"/>
      <c r="C6" s="133" t="s">
        <v>97</v>
      </c>
      <c r="D6" s="134"/>
      <c r="E6" s="14">
        <v>0.9</v>
      </c>
      <c r="F6" s="239"/>
      <c r="G6" s="60">
        <f>D6*E6*$F$5</f>
        <v>0</v>
      </c>
    </row>
    <row r="7" spans="1:7" ht="45" x14ac:dyDescent="0.25">
      <c r="A7" s="224"/>
      <c r="B7" s="236"/>
      <c r="C7" s="46" t="s">
        <v>98</v>
      </c>
      <c r="D7" s="134"/>
      <c r="E7" s="14">
        <v>0.5</v>
      </c>
      <c r="F7" s="239"/>
      <c r="G7" s="60">
        <f t="shared" ref="G7:G9" si="0">D7*E7*$F$5</f>
        <v>0</v>
      </c>
    </row>
    <row r="8" spans="1:7" ht="60" x14ac:dyDescent="0.25">
      <c r="A8" s="224"/>
      <c r="B8" s="236"/>
      <c r="C8" s="46" t="s">
        <v>99</v>
      </c>
      <c r="D8" s="134"/>
      <c r="E8" s="14">
        <v>0.2</v>
      </c>
      <c r="F8" s="239"/>
      <c r="G8" s="60">
        <f t="shared" si="0"/>
        <v>0</v>
      </c>
    </row>
    <row r="9" spans="1:7" ht="15.75" thickBot="1" x14ac:dyDescent="0.3">
      <c r="A9" s="225"/>
      <c r="B9" s="237"/>
      <c r="C9" s="61" t="s">
        <v>187</v>
      </c>
      <c r="D9" s="145"/>
      <c r="E9" s="63">
        <v>0</v>
      </c>
      <c r="F9" s="240"/>
      <c r="G9" s="64">
        <f t="shared" si="0"/>
        <v>0</v>
      </c>
    </row>
    <row r="10" spans="1:7" ht="15.75" thickBot="1" x14ac:dyDescent="0.3">
      <c r="A10" s="5"/>
      <c r="B10" s="9"/>
      <c r="C10" s="9"/>
      <c r="D10" s="148"/>
      <c r="E10" s="6"/>
      <c r="F10" s="6"/>
      <c r="G10" s="5"/>
    </row>
    <row r="11" spans="1:7" x14ac:dyDescent="0.25">
      <c r="A11" s="223" t="s">
        <v>11</v>
      </c>
      <c r="B11" s="241" t="s">
        <v>100</v>
      </c>
      <c r="C11" s="65" t="s">
        <v>101</v>
      </c>
      <c r="D11" s="146"/>
      <c r="E11" s="66">
        <v>1</v>
      </c>
      <c r="F11" s="211">
        <v>15</v>
      </c>
      <c r="G11" s="59">
        <f>D11*E11*$F$11</f>
        <v>0</v>
      </c>
    </row>
    <row r="12" spans="1:7" x14ac:dyDescent="0.25">
      <c r="A12" s="224"/>
      <c r="B12" s="242"/>
      <c r="C12" s="12" t="s">
        <v>102</v>
      </c>
      <c r="D12" s="134"/>
      <c r="E12" s="11">
        <v>0.6</v>
      </c>
      <c r="F12" s="212"/>
      <c r="G12" s="60">
        <f t="shared" ref="G12:G14" si="1">D12*E12*$F$11</f>
        <v>0</v>
      </c>
    </row>
    <row r="13" spans="1:7" x14ac:dyDescent="0.25">
      <c r="A13" s="224"/>
      <c r="B13" s="242"/>
      <c r="C13" s="12" t="s">
        <v>103</v>
      </c>
      <c r="D13" s="134"/>
      <c r="E13" s="11">
        <v>0.3</v>
      </c>
      <c r="F13" s="212"/>
      <c r="G13" s="60">
        <f t="shared" si="1"/>
        <v>0</v>
      </c>
    </row>
    <row r="14" spans="1:7" ht="15.75" thickBot="1" x14ac:dyDescent="0.3">
      <c r="A14" s="224"/>
      <c r="B14" s="242"/>
      <c r="C14" s="166" t="s">
        <v>104</v>
      </c>
      <c r="D14" s="145">
        <v>1</v>
      </c>
      <c r="E14" s="167">
        <v>0</v>
      </c>
      <c r="F14" s="212"/>
      <c r="G14" s="64">
        <f t="shared" si="1"/>
        <v>0</v>
      </c>
    </row>
    <row r="15" spans="1:7" ht="15.75" thickBot="1" x14ac:dyDescent="0.3">
      <c r="A15" s="172"/>
      <c r="B15" s="148"/>
      <c r="C15" s="148"/>
      <c r="D15" s="148"/>
      <c r="E15" s="168"/>
      <c r="F15" s="168"/>
      <c r="G15" s="170"/>
    </row>
    <row r="16" spans="1:7" x14ac:dyDescent="0.25">
      <c r="A16" s="224" t="s">
        <v>12</v>
      </c>
      <c r="B16" s="227" t="s">
        <v>184</v>
      </c>
      <c r="C16" s="12" t="s">
        <v>105</v>
      </c>
      <c r="D16" s="40"/>
      <c r="E16" s="13">
        <v>1</v>
      </c>
      <c r="F16" s="212">
        <v>25</v>
      </c>
      <c r="G16" s="169">
        <f>D16*E16*$F$16</f>
        <v>0</v>
      </c>
    </row>
    <row r="17" spans="1:7" x14ac:dyDescent="0.25">
      <c r="A17" s="224"/>
      <c r="B17" s="227"/>
      <c r="C17" s="12" t="s">
        <v>106</v>
      </c>
      <c r="D17" s="40"/>
      <c r="E17" s="13">
        <v>0.75</v>
      </c>
      <c r="F17" s="212"/>
      <c r="G17" s="169">
        <f>D17*E17*$F$16</f>
        <v>0</v>
      </c>
    </row>
    <row r="18" spans="1:7" x14ac:dyDescent="0.25">
      <c r="A18" s="224"/>
      <c r="B18" s="227"/>
      <c r="C18" s="12" t="s">
        <v>107</v>
      </c>
      <c r="D18" s="40"/>
      <c r="E18" s="13">
        <v>0.5</v>
      </c>
      <c r="F18" s="212"/>
      <c r="G18" s="169">
        <f>D18*E18*$F$16</f>
        <v>0</v>
      </c>
    </row>
    <row r="19" spans="1:7" x14ac:dyDescent="0.25">
      <c r="A19" s="224"/>
      <c r="B19" s="227"/>
      <c r="C19" s="12" t="s">
        <v>108</v>
      </c>
      <c r="D19" s="40"/>
      <c r="E19" s="13">
        <v>0.25</v>
      </c>
      <c r="F19" s="212"/>
      <c r="G19" s="171">
        <f>D19*E19*$F$16</f>
        <v>0</v>
      </c>
    </row>
    <row r="20" spans="1:7" ht="15.75" thickBot="1" x14ac:dyDescent="0.3">
      <c r="A20" s="225"/>
      <c r="B20" s="228"/>
      <c r="C20" s="67" t="s">
        <v>109</v>
      </c>
      <c r="D20" s="149">
        <v>1</v>
      </c>
      <c r="E20" s="69">
        <v>0</v>
      </c>
      <c r="F20" s="213"/>
      <c r="G20" s="64">
        <f>D20*E20*$F$16</f>
        <v>0</v>
      </c>
    </row>
    <row r="21" spans="1:7" ht="15.75" thickBot="1" x14ac:dyDescent="0.3">
      <c r="A21" s="5"/>
      <c r="B21" s="8"/>
      <c r="C21" s="8"/>
      <c r="D21" s="150"/>
      <c r="E21" s="6"/>
      <c r="F21" s="6"/>
      <c r="G21" s="5"/>
    </row>
    <row r="22" spans="1:7" ht="30" x14ac:dyDescent="0.25">
      <c r="A22" s="223" t="s">
        <v>13</v>
      </c>
      <c r="B22" s="226" t="s">
        <v>110</v>
      </c>
      <c r="C22" s="184" t="s">
        <v>111</v>
      </c>
      <c r="D22" s="144"/>
      <c r="E22" s="58">
        <v>1</v>
      </c>
      <c r="F22" s="229">
        <v>5</v>
      </c>
      <c r="G22" s="70">
        <f>D22*E22*$F$22</f>
        <v>0</v>
      </c>
    </row>
    <row r="23" spans="1:7" ht="30" x14ac:dyDescent="0.25">
      <c r="A23" s="224"/>
      <c r="B23" s="227"/>
      <c r="C23" s="185" t="s">
        <v>112</v>
      </c>
      <c r="D23" s="40">
        <v>1</v>
      </c>
      <c r="E23" s="16">
        <v>0.75</v>
      </c>
      <c r="F23" s="230"/>
      <c r="G23" s="71">
        <f t="shared" ref="G23:G25" si="2">D23*E23*$F$22</f>
        <v>3.75</v>
      </c>
    </row>
    <row r="24" spans="1:7" x14ac:dyDescent="0.25">
      <c r="A24" s="224"/>
      <c r="B24" s="227"/>
      <c r="C24" s="15" t="s">
        <v>113</v>
      </c>
      <c r="D24" s="40"/>
      <c r="E24" s="16">
        <v>0.45</v>
      </c>
      <c r="F24" s="230"/>
      <c r="G24" s="71">
        <f t="shared" si="2"/>
        <v>0</v>
      </c>
    </row>
    <row r="25" spans="1:7" ht="30.75" thickBot="1" x14ac:dyDescent="0.3">
      <c r="A25" s="225"/>
      <c r="B25" s="228"/>
      <c r="C25" s="186" t="s">
        <v>114</v>
      </c>
      <c r="D25" s="62"/>
      <c r="E25" s="73">
        <v>0</v>
      </c>
      <c r="F25" s="231"/>
      <c r="G25" s="74">
        <f t="shared" si="2"/>
        <v>0</v>
      </c>
    </row>
    <row r="26" spans="1:7" ht="15.75" thickBot="1" x14ac:dyDescent="0.3">
      <c r="A26" s="5"/>
      <c r="B26" s="8"/>
      <c r="C26" s="9"/>
      <c r="D26" s="148"/>
      <c r="E26" s="6"/>
      <c r="F26" s="5"/>
      <c r="G26" s="5"/>
    </row>
    <row r="27" spans="1:7" x14ac:dyDescent="0.25">
      <c r="A27" s="223" t="s">
        <v>13</v>
      </c>
      <c r="B27" s="226" t="s">
        <v>116</v>
      </c>
      <c r="C27" s="65" t="s">
        <v>115</v>
      </c>
      <c r="D27" s="144"/>
      <c r="E27" s="76">
        <v>1</v>
      </c>
      <c r="F27" s="229">
        <v>5</v>
      </c>
      <c r="G27" s="77">
        <f>D27*E27*$F$27</f>
        <v>0</v>
      </c>
    </row>
    <row r="28" spans="1:7" x14ac:dyDescent="0.25">
      <c r="A28" s="224"/>
      <c r="B28" s="227"/>
      <c r="C28" s="12" t="s">
        <v>14</v>
      </c>
      <c r="D28" s="40"/>
      <c r="E28" s="17">
        <v>0.75</v>
      </c>
      <c r="F28" s="230"/>
      <c r="G28" s="78">
        <f t="shared" ref="G28:G30" si="3">D28*E28*$F$27</f>
        <v>0</v>
      </c>
    </row>
    <row r="29" spans="1:7" x14ac:dyDescent="0.25">
      <c r="A29" s="224"/>
      <c r="B29" s="227"/>
      <c r="C29" s="12" t="s">
        <v>15</v>
      </c>
      <c r="D29" s="40"/>
      <c r="E29" s="17">
        <v>0.3</v>
      </c>
      <c r="F29" s="230"/>
      <c r="G29" s="78">
        <f t="shared" si="3"/>
        <v>0</v>
      </c>
    </row>
    <row r="30" spans="1:7" ht="15.75" thickBot="1" x14ac:dyDescent="0.3">
      <c r="A30" s="225"/>
      <c r="B30" s="228"/>
      <c r="C30" s="72" t="s">
        <v>16</v>
      </c>
      <c r="D30" s="62">
        <v>1</v>
      </c>
      <c r="E30" s="79">
        <v>0</v>
      </c>
      <c r="F30" s="231"/>
      <c r="G30" s="74">
        <f t="shared" si="3"/>
        <v>0</v>
      </c>
    </row>
    <row r="31" spans="1:7" ht="15.75" thickBot="1" x14ac:dyDescent="0.3">
      <c r="A31" s="5"/>
      <c r="B31" s="8"/>
      <c r="C31" s="9"/>
      <c r="D31" s="5"/>
      <c r="E31" s="6" t="s">
        <v>9</v>
      </c>
      <c r="F31" s="5" t="s">
        <v>9</v>
      </c>
      <c r="G31" s="75">
        <f>SUM(G5:G30)</f>
        <v>53.75</v>
      </c>
    </row>
    <row r="32" spans="1:7" ht="20.25" thickTop="1" thickBot="1" x14ac:dyDescent="0.3">
      <c r="A32" s="7" t="s">
        <v>9</v>
      </c>
      <c r="B32" s="80" t="s">
        <v>183</v>
      </c>
      <c r="C32" s="80" t="s">
        <v>9</v>
      </c>
      <c r="D32" s="152"/>
      <c r="E32" s="10" t="s">
        <v>9</v>
      </c>
      <c r="F32" s="10" t="s">
        <v>153</v>
      </c>
      <c r="G32" s="7" t="s">
        <v>9</v>
      </c>
    </row>
    <row r="33" spans="1:7" x14ac:dyDescent="0.25">
      <c r="A33" s="220" t="s">
        <v>17</v>
      </c>
      <c r="B33" s="232" t="s">
        <v>117</v>
      </c>
      <c r="C33" s="81" t="s">
        <v>118</v>
      </c>
      <c r="D33" s="157"/>
      <c r="E33" s="68">
        <v>1</v>
      </c>
      <c r="F33" s="211">
        <v>45</v>
      </c>
      <c r="G33" s="59">
        <f>D33*E33*$F$33</f>
        <v>0</v>
      </c>
    </row>
    <row r="34" spans="1:7" x14ac:dyDescent="0.25">
      <c r="A34" s="221"/>
      <c r="B34" s="233"/>
      <c r="C34" s="18" t="s">
        <v>119</v>
      </c>
      <c r="D34" s="141"/>
      <c r="E34" s="13">
        <v>0.8</v>
      </c>
      <c r="F34" s="212"/>
      <c r="G34" s="60">
        <f t="shared" ref="G34:G36" si="4">D34*E34*$F$33</f>
        <v>0</v>
      </c>
    </row>
    <row r="35" spans="1:7" ht="30" x14ac:dyDescent="0.25">
      <c r="A35" s="221"/>
      <c r="B35" s="233"/>
      <c r="C35" s="18" t="s">
        <v>120</v>
      </c>
      <c r="D35" s="141"/>
      <c r="E35" s="13">
        <v>0.4</v>
      </c>
      <c r="F35" s="212"/>
      <c r="G35" s="60">
        <f t="shared" si="4"/>
        <v>0</v>
      </c>
    </row>
    <row r="36" spans="1:7" ht="15.75" thickBot="1" x14ac:dyDescent="0.3">
      <c r="A36" s="222"/>
      <c r="B36" s="234"/>
      <c r="C36" s="82" t="s">
        <v>121</v>
      </c>
      <c r="D36" s="156">
        <v>1</v>
      </c>
      <c r="E36" s="69">
        <v>0</v>
      </c>
      <c r="F36" s="213"/>
      <c r="G36" s="64">
        <f t="shared" si="4"/>
        <v>0</v>
      </c>
    </row>
    <row r="37" spans="1:7" ht="15.75" thickBot="1" x14ac:dyDescent="0.3">
      <c r="A37" s="5"/>
      <c r="B37" s="9"/>
      <c r="C37" s="9"/>
      <c r="D37" s="158"/>
      <c r="E37" s="5"/>
      <c r="F37" s="6"/>
      <c r="G37" s="5"/>
    </row>
    <row r="38" spans="1:7" x14ac:dyDescent="0.25">
      <c r="A38" s="220" t="s">
        <v>10</v>
      </c>
      <c r="B38" s="232" t="s">
        <v>122</v>
      </c>
      <c r="C38" s="81" t="s">
        <v>123</v>
      </c>
      <c r="D38" s="157"/>
      <c r="E38" s="68">
        <v>1</v>
      </c>
      <c r="F38" s="211">
        <v>35</v>
      </c>
      <c r="G38" s="59">
        <f>D38*E38*$F$38</f>
        <v>0</v>
      </c>
    </row>
    <row r="39" spans="1:7" x14ac:dyDescent="0.25">
      <c r="A39" s="221"/>
      <c r="B39" s="233"/>
      <c r="C39" s="18" t="s">
        <v>124</v>
      </c>
      <c r="D39" s="141">
        <v>1</v>
      </c>
      <c r="E39" s="13">
        <v>0.7</v>
      </c>
      <c r="F39" s="212"/>
      <c r="G39" s="60">
        <f t="shared" ref="G39:G41" si="5">D39*E39*$F$38</f>
        <v>24.5</v>
      </c>
    </row>
    <row r="40" spans="1:7" x14ac:dyDescent="0.25">
      <c r="A40" s="221"/>
      <c r="B40" s="233"/>
      <c r="C40" s="18" t="s">
        <v>125</v>
      </c>
      <c r="D40" s="141"/>
      <c r="E40" s="13">
        <v>0.4</v>
      </c>
      <c r="F40" s="212"/>
      <c r="G40" s="60">
        <f t="shared" si="5"/>
        <v>0</v>
      </c>
    </row>
    <row r="41" spans="1:7" ht="15.75" thickBot="1" x14ac:dyDescent="0.3">
      <c r="A41" s="222"/>
      <c r="B41" s="234"/>
      <c r="C41" s="174" t="s">
        <v>126</v>
      </c>
      <c r="D41" s="156"/>
      <c r="E41" s="69">
        <v>0</v>
      </c>
      <c r="F41" s="213"/>
      <c r="G41" s="64">
        <f t="shared" si="5"/>
        <v>0</v>
      </c>
    </row>
    <row r="42" spans="1:7" ht="15.75" thickBot="1" x14ac:dyDescent="0.3">
      <c r="A42" s="5"/>
      <c r="B42" s="8"/>
      <c r="C42" s="150"/>
      <c r="D42" s="158"/>
      <c r="E42" s="6"/>
      <c r="F42" s="6"/>
      <c r="G42" s="5"/>
    </row>
    <row r="43" spans="1:7" x14ac:dyDescent="0.25">
      <c r="A43" s="220" t="s">
        <v>18</v>
      </c>
      <c r="B43" s="217" t="s">
        <v>127</v>
      </c>
      <c r="C43" s="19" t="s">
        <v>128</v>
      </c>
      <c r="D43" s="157"/>
      <c r="E43" s="68">
        <v>1</v>
      </c>
      <c r="F43" s="211">
        <v>30</v>
      </c>
      <c r="G43" s="59">
        <f>D43*E43*$F$43</f>
        <v>0</v>
      </c>
    </row>
    <row r="44" spans="1:7" x14ac:dyDescent="0.25">
      <c r="A44" s="221"/>
      <c r="B44" s="218"/>
      <c r="C44" s="173" t="s">
        <v>129</v>
      </c>
      <c r="D44" s="141"/>
      <c r="E44" s="13">
        <v>0.9</v>
      </c>
      <c r="F44" s="212"/>
      <c r="G44" s="60">
        <f t="shared" ref="G44:G46" si="6">D44*E44*$F$43</f>
        <v>0</v>
      </c>
    </row>
    <row r="45" spans="1:7" x14ac:dyDescent="0.25">
      <c r="A45" s="221"/>
      <c r="B45" s="218"/>
      <c r="C45" s="19" t="s">
        <v>130</v>
      </c>
      <c r="D45" s="155">
        <v>1</v>
      </c>
      <c r="E45" s="13">
        <v>0.5</v>
      </c>
      <c r="F45" s="212"/>
      <c r="G45" s="60">
        <f t="shared" si="6"/>
        <v>15</v>
      </c>
    </row>
    <row r="46" spans="1:7" ht="15.75" thickBot="1" x14ac:dyDescent="0.3">
      <c r="A46" s="222"/>
      <c r="B46" s="219"/>
      <c r="C46" s="86" t="s">
        <v>131</v>
      </c>
      <c r="D46" s="156"/>
      <c r="E46" s="69">
        <v>0</v>
      </c>
      <c r="F46" s="213"/>
      <c r="G46" s="64">
        <f t="shared" si="6"/>
        <v>0</v>
      </c>
    </row>
    <row r="47" spans="1:7" ht="15.75" thickBot="1" x14ac:dyDescent="0.3">
      <c r="A47" s="5"/>
      <c r="B47" s="9"/>
      <c r="C47" s="9"/>
      <c r="D47" s="5"/>
      <c r="E47" s="83" t="s">
        <v>9</v>
      </c>
      <c r="F47" s="84" t="s">
        <v>9</v>
      </c>
      <c r="G47" s="85">
        <f>SUM(G33:G46)</f>
        <v>39.5</v>
      </c>
    </row>
    <row r="48" spans="1:7" ht="20.25" thickTop="1" thickBot="1" x14ac:dyDescent="0.3">
      <c r="A48" s="7" t="s">
        <v>9</v>
      </c>
      <c r="B48" s="20" t="s">
        <v>135</v>
      </c>
      <c r="C48" s="20" t="s">
        <v>9</v>
      </c>
      <c r="D48" s="152"/>
      <c r="E48" s="10" t="s">
        <v>9</v>
      </c>
      <c r="F48" s="10" t="s">
        <v>152</v>
      </c>
      <c r="G48" s="7" t="s">
        <v>9</v>
      </c>
    </row>
    <row r="49" spans="1:7" ht="30" x14ac:dyDescent="0.25">
      <c r="A49" s="205" t="s">
        <v>17</v>
      </c>
      <c r="B49" s="214" t="s">
        <v>132</v>
      </c>
      <c r="C49" s="87" t="s">
        <v>133</v>
      </c>
      <c r="D49" s="151"/>
      <c r="E49" s="68">
        <v>1</v>
      </c>
      <c r="F49" s="211">
        <v>40</v>
      </c>
      <c r="G49" s="59">
        <f>D49*E49*$F$49</f>
        <v>0</v>
      </c>
    </row>
    <row r="50" spans="1:7" x14ac:dyDescent="0.25">
      <c r="A50" s="206"/>
      <c r="B50" s="215"/>
      <c r="C50" s="21" t="s">
        <v>134</v>
      </c>
      <c r="D50" s="153">
        <v>1</v>
      </c>
      <c r="E50" s="13">
        <v>0.65</v>
      </c>
      <c r="F50" s="212"/>
      <c r="G50" s="60">
        <f>D50*E50*$F$49</f>
        <v>26</v>
      </c>
    </row>
    <row r="51" spans="1:7" ht="15.75" thickBot="1" x14ac:dyDescent="0.3">
      <c r="A51" s="207"/>
      <c r="B51" s="216"/>
      <c r="C51" s="88" t="s">
        <v>136</v>
      </c>
      <c r="D51" s="153"/>
      <c r="E51" s="69">
        <v>0</v>
      </c>
      <c r="F51" s="213"/>
      <c r="G51" s="64">
        <f>D51*E51*$F$49</f>
        <v>0</v>
      </c>
    </row>
    <row r="52" spans="1:7" ht="15.75" thickBot="1" x14ac:dyDescent="0.3">
      <c r="A52" s="5"/>
      <c r="B52" s="9"/>
      <c r="C52" s="9"/>
      <c r="D52" s="148"/>
      <c r="E52" s="5"/>
      <c r="F52" s="6"/>
      <c r="G52" s="5"/>
    </row>
    <row r="53" spans="1:7" x14ac:dyDescent="0.25">
      <c r="A53" s="205" t="s">
        <v>9</v>
      </c>
      <c r="B53" s="214" t="s">
        <v>185</v>
      </c>
      <c r="C53" s="90" t="s">
        <v>137</v>
      </c>
      <c r="D53" s="151"/>
      <c r="E53" s="68">
        <v>1</v>
      </c>
      <c r="F53" s="211">
        <v>45</v>
      </c>
      <c r="G53" s="59">
        <f>D53*E53*$F$53</f>
        <v>0</v>
      </c>
    </row>
    <row r="54" spans="1:7" x14ac:dyDescent="0.25">
      <c r="A54" s="206"/>
      <c r="B54" s="215"/>
      <c r="C54" s="22" t="s">
        <v>138</v>
      </c>
      <c r="D54" s="151"/>
      <c r="E54" s="13">
        <v>0.6</v>
      </c>
      <c r="F54" s="212"/>
      <c r="G54" s="169">
        <f>D54*E54*$F$53</f>
        <v>0</v>
      </c>
    </row>
    <row r="55" spans="1:7" x14ac:dyDescent="0.25">
      <c r="A55" s="206"/>
      <c r="B55" s="215"/>
      <c r="C55" s="22" t="s">
        <v>12</v>
      </c>
      <c r="D55" s="147"/>
      <c r="E55" s="13">
        <v>0.4</v>
      </c>
      <c r="F55" s="212"/>
      <c r="G55" s="60">
        <f t="shared" ref="G55:G57" si="7">D55*E55*$F$53</f>
        <v>0</v>
      </c>
    </row>
    <row r="56" spans="1:7" x14ac:dyDescent="0.25">
      <c r="A56" s="206"/>
      <c r="B56" s="215"/>
      <c r="C56" s="22" t="s">
        <v>19</v>
      </c>
      <c r="D56" s="153"/>
      <c r="E56" s="13">
        <v>0.2</v>
      </c>
      <c r="F56" s="212"/>
      <c r="G56" s="60">
        <f>D56*E56*$F$53</f>
        <v>0</v>
      </c>
    </row>
    <row r="57" spans="1:7" ht="15.75" thickBot="1" x14ac:dyDescent="0.3">
      <c r="A57" s="207"/>
      <c r="B57" s="216"/>
      <c r="C57" s="88" t="s">
        <v>139</v>
      </c>
      <c r="D57" s="153">
        <v>1</v>
      </c>
      <c r="E57" s="69">
        <v>0</v>
      </c>
      <c r="F57" s="213"/>
      <c r="G57" s="64">
        <f t="shared" si="7"/>
        <v>0</v>
      </c>
    </row>
    <row r="58" spans="1:7" ht="15.75" thickBot="1" x14ac:dyDescent="0.3">
      <c r="A58" s="5"/>
      <c r="B58" s="9"/>
      <c r="C58" s="9"/>
      <c r="D58" s="148"/>
      <c r="E58" s="6"/>
      <c r="F58" s="6"/>
      <c r="G58" s="5"/>
    </row>
    <row r="59" spans="1:7" x14ac:dyDescent="0.25">
      <c r="A59" s="205" t="s">
        <v>18</v>
      </c>
      <c r="B59" s="208" t="s">
        <v>144</v>
      </c>
      <c r="C59" s="87" t="s">
        <v>141</v>
      </c>
      <c r="D59" s="151">
        <v>1</v>
      </c>
      <c r="E59" s="68">
        <v>1</v>
      </c>
      <c r="F59" s="211">
        <v>20</v>
      </c>
      <c r="G59" s="59">
        <f>D59*E59*$F$59</f>
        <v>20</v>
      </c>
    </row>
    <row r="60" spans="1:7" x14ac:dyDescent="0.25">
      <c r="A60" s="206"/>
      <c r="B60" s="209"/>
      <c r="C60" s="21" t="s">
        <v>142</v>
      </c>
      <c r="D60" s="153"/>
      <c r="E60" s="13">
        <v>0.5</v>
      </c>
      <c r="F60" s="212"/>
      <c r="G60" s="60">
        <f t="shared" ref="G60:G61" si="8">D60*E60*$F$59</f>
        <v>0</v>
      </c>
    </row>
    <row r="61" spans="1:7" ht="15.75" thickBot="1" x14ac:dyDescent="0.3">
      <c r="A61" s="207"/>
      <c r="B61" s="210"/>
      <c r="C61" s="91" t="s">
        <v>143</v>
      </c>
      <c r="D61" s="153"/>
      <c r="E61" s="69">
        <v>0</v>
      </c>
      <c r="F61" s="213"/>
      <c r="G61" s="64">
        <f t="shared" si="8"/>
        <v>0</v>
      </c>
    </row>
    <row r="62" spans="1:7" ht="15.75" thickBot="1" x14ac:dyDescent="0.3">
      <c r="A62" s="5"/>
      <c r="B62" s="9"/>
      <c r="C62" s="9"/>
      <c r="D62" s="148"/>
      <c r="E62" s="6"/>
      <c r="F62" s="6"/>
      <c r="G62" s="5"/>
    </row>
    <row r="63" spans="1:7" x14ac:dyDescent="0.25">
      <c r="A63" s="205" t="s">
        <v>10</v>
      </c>
      <c r="B63" s="208" t="s">
        <v>145</v>
      </c>
      <c r="C63" s="87" t="s">
        <v>146</v>
      </c>
      <c r="D63" s="151"/>
      <c r="E63" s="68">
        <v>1</v>
      </c>
      <c r="F63" s="211">
        <v>35</v>
      </c>
      <c r="G63" s="59">
        <f>D63*E63*$F$63</f>
        <v>0</v>
      </c>
    </row>
    <row r="64" spans="1:7" x14ac:dyDescent="0.25">
      <c r="A64" s="206"/>
      <c r="B64" s="209"/>
      <c r="C64" s="21" t="s">
        <v>147</v>
      </c>
      <c r="D64" s="147"/>
      <c r="E64" s="13">
        <v>0.67</v>
      </c>
      <c r="F64" s="212"/>
      <c r="G64" s="60">
        <f t="shared" ref="G64:G66" si="9">D64*E64*$F$63</f>
        <v>0</v>
      </c>
    </row>
    <row r="65" spans="1:7" x14ac:dyDescent="0.25">
      <c r="A65" s="206"/>
      <c r="B65" s="209"/>
      <c r="C65" s="21" t="s">
        <v>148</v>
      </c>
      <c r="D65" s="153">
        <v>1</v>
      </c>
      <c r="E65" s="13">
        <v>0.33</v>
      </c>
      <c r="F65" s="212"/>
      <c r="G65" s="60">
        <f t="shared" si="9"/>
        <v>11.55</v>
      </c>
    </row>
    <row r="66" spans="1:7" ht="15.75" thickBot="1" x14ac:dyDescent="0.3">
      <c r="A66" s="207"/>
      <c r="B66" s="210"/>
      <c r="C66" s="91" t="s">
        <v>149</v>
      </c>
      <c r="D66" s="154"/>
      <c r="E66" s="69">
        <v>0</v>
      </c>
      <c r="F66" s="213"/>
      <c r="G66" s="64">
        <f t="shared" si="9"/>
        <v>0</v>
      </c>
    </row>
    <row r="67" spans="1:7" ht="15.75" thickBot="1" x14ac:dyDescent="0.3">
      <c r="A67" s="5"/>
      <c r="B67" s="24"/>
      <c r="C67" s="24"/>
      <c r="D67" s="24"/>
      <c r="E67" s="24" t="s">
        <v>9</v>
      </c>
      <c r="F67" s="95" t="s">
        <v>9</v>
      </c>
      <c r="G67" s="96">
        <f>SUM(G49:G66)</f>
        <v>57.55</v>
      </c>
    </row>
    <row r="68" spans="1:7" ht="94.5" thickTop="1" thickBot="1" x14ac:dyDescent="0.3">
      <c r="A68" s="5"/>
      <c r="B68" s="5"/>
      <c r="C68" s="203"/>
      <c r="D68" s="5"/>
      <c r="E68" s="25" t="s">
        <v>150</v>
      </c>
      <c r="F68" s="6"/>
      <c r="G68" s="26">
        <f>G67+G47+G31</f>
        <v>150.80000000000001</v>
      </c>
    </row>
    <row r="69" spans="1:7" ht="48" thickTop="1" thickBot="1" x14ac:dyDescent="0.3">
      <c r="A69" s="5"/>
      <c r="B69" s="5"/>
      <c r="C69" s="203"/>
      <c r="D69" s="5"/>
      <c r="E69" s="27" t="s">
        <v>21</v>
      </c>
      <c r="F69" s="6"/>
      <c r="G69" s="26">
        <v>350</v>
      </c>
    </row>
    <row r="70" spans="1:7" ht="24" thickTop="1" x14ac:dyDescent="0.25">
      <c r="A70" s="5"/>
      <c r="B70" s="5"/>
      <c r="C70" s="203"/>
      <c r="D70" s="5"/>
      <c r="E70" s="28"/>
      <c r="F70" s="6"/>
      <c r="G70" s="5"/>
    </row>
    <row r="71" spans="1:7" x14ac:dyDescent="0.25">
      <c r="A71" s="5"/>
      <c r="B71" s="5"/>
      <c r="C71" s="203"/>
      <c r="D71" s="5"/>
      <c r="E71" s="204"/>
      <c r="F71" s="6"/>
      <c r="G71" s="190" t="s">
        <v>182</v>
      </c>
    </row>
    <row r="72" spans="1:7" ht="26.25" x14ac:dyDescent="0.25">
      <c r="A72" s="5"/>
      <c r="B72" s="5"/>
      <c r="C72" s="203"/>
      <c r="D72" s="29">
        <v>300</v>
      </c>
      <c r="E72" s="204"/>
      <c r="F72" s="6"/>
      <c r="G72" s="5"/>
    </row>
    <row r="73" spans="1:7" ht="26.25" x14ac:dyDescent="0.25">
      <c r="A73" s="5"/>
      <c r="B73" s="5"/>
      <c r="C73" s="203"/>
      <c r="D73" s="29">
        <v>250</v>
      </c>
      <c r="E73" s="204"/>
      <c r="F73" s="6"/>
      <c r="G73" s="5"/>
    </row>
    <row r="74" spans="1:7" ht="26.25" x14ac:dyDescent="0.25">
      <c r="A74" s="5"/>
      <c r="B74" s="5"/>
      <c r="C74" s="203"/>
      <c r="D74" s="29">
        <v>200</v>
      </c>
      <c r="E74" s="204"/>
      <c r="F74" s="6"/>
      <c r="G74" s="5"/>
    </row>
    <row r="75" spans="1:7" ht="26.25" x14ac:dyDescent="0.25">
      <c r="A75" s="5"/>
      <c r="B75" s="5"/>
      <c r="C75" s="203"/>
      <c r="D75" s="29">
        <v>150</v>
      </c>
      <c r="E75" s="204"/>
      <c r="F75" s="6"/>
      <c r="G75" s="5"/>
    </row>
    <row r="76" spans="1:7" ht="26.25" x14ac:dyDescent="0.25">
      <c r="A76" s="5"/>
      <c r="B76" s="5"/>
      <c r="C76" s="203"/>
      <c r="D76" s="29">
        <v>100</v>
      </c>
      <c r="E76" s="204"/>
      <c r="F76" s="6"/>
      <c r="G76" s="5"/>
    </row>
    <row r="77" spans="1:7" ht="26.25" x14ac:dyDescent="0.25">
      <c r="A77" s="5"/>
      <c r="B77" s="5"/>
      <c r="C77" s="203"/>
      <c r="D77" s="29">
        <v>50</v>
      </c>
      <c r="E77" s="204"/>
      <c r="F77" s="6"/>
      <c r="G77" s="5"/>
    </row>
    <row r="78" spans="1:7" ht="26.25" x14ac:dyDescent="0.25">
      <c r="A78" s="5"/>
      <c r="B78" s="5"/>
      <c r="C78" s="203"/>
      <c r="D78" s="29">
        <v>0</v>
      </c>
      <c r="E78" s="204"/>
      <c r="F78" s="6"/>
      <c r="G78" s="5"/>
    </row>
    <row r="79" spans="1:7" x14ac:dyDescent="0.25">
      <c r="A79" s="5"/>
      <c r="B79" s="5"/>
      <c r="C79" s="203"/>
      <c r="D79" s="5"/>
      <c r="E79" s="6"/>
      <c r="F79" s="6"/>
      <c r="G79" s="5"/>
    </row>
  </sheetData>
  <mergeCells count="39">
    <mergeCell ref="A5:A9"/>
    <mergeCell ref="B5:B9"/>
    <mergeCell ref="F5:F9"/>
    <mergeCell ref="A11:A14"/>
    <mergeCell ref="B11:B14"/>
    <mergeCell ref="F11:F14"/>
    <mergeCell ref="B16:B20"/>
    <mergeCell ref="F16:F20"/>
    <mergeCell ref="A22:A25"/>
    <mergeCell ref="B22:B25"/>
    <mergeCell ref="F22:F25"/>
    <mergeCell ref="A16:A20"/>
    <mergeCell ref="F49:F51"/>
    <mergeCell ref="A43:A46"/>
    <mergeCell ref="A27:A30"/>
    <mergeCell ref="B27:B30"/>
    <mergeCell ref="F27:F30"/>
    <mergeCell ref="A33:A36"/>
    <mergeCell ref="B33:B36"/>
    <mergeCell ref="F33:F36"/>
    <mergeCell ref="A38:A41"/>
    <mergeCell ref="B38:B41"/>
    <mergeCell ref="F38:F41"/>
    <mergeCell ref="A1:G1"/>
    <mergeCell ref="C68:C79"/>
    <mergeCell ref="E71:E78"/>
    <mergeCell ref="A63:A66"/>
    <mergeCell ref="B63:B66"/>
    <mergeCell ref="F63:F66"/>
    <mergeCell ref="A53:A57"/>
    <mergeCell ref="B53:B57"/>
    <mergeCell ref="F53:F57"/>
    <mergeCell ref="A59:A61"/>
    <mergeCell ref="B59:B61"/>
    <mergeCell ref="F59:F61"/>
    <mergeCell ref="B43:B46"/>
    <mergeCell ref="F43:F46"/>
    <mergeCell ref="A49:A51"/>
    <mergeCell ref="B49:B51"/>
  </mergeCells>
  <conditionalFormatting sqref="G68:G69">
    <cfRule type="cellIs" dxfId="62" priority="8" operator="between">
      <formula>50</formula>
      <formula>100</formula>
    </cfRule>
    <cfRule type="cellIs" dxfId="61" priority="9" operator="between">
      <formula>100</formula>
      <formula>150</formula>
    </cfRule>
    <cfRule type="cellIs" dxfId="60" priority="10" operator="between">
      <formula>150</formula>
      <formula>200</formula>
    </cfRule>
    <cfRule type="cellIs" dxfId="59" priority="11" operator="between">
      <formula>200</formula>
      <formula>250</formula>
    </cfRule>
    <cfRule type="cellIs" dxfId="58" priority="12" operator="between">
      <formula>250</formula>
      <formula>300</formula>
    </cfRule>
    <cfRule type="cellIs" dxfId="57" priority="13" operator="between">
      <formula>300</formula>
      <formula>350</formula>
    </cfRule>
    <cfRule type="cellIs" dxfId="56" priority="14" operator="between">
      <formula>0</formula>
      <formula>50</formula>
    </cfRule>
  </conditionalFormatting>
  <conditionalFormatting sqref="D72:D78">
    <cfRule type="cellIs" dxfId="55" priority="1" operator="between">
      <formula>50</formula>
      <formula>99</formula>
    </cfRule>
    <cfRule type="cellIs" dxfId="54" priority="2" operator="between">
      <formula>100</formula>
      <formula>149</formula>
    </cfRule>
    <cfRule type="cellIs" dxfId="53" priority="3" operator="between">
      <formula>150</formula>
      <formula>199</formula>
    </cfRule>
    <cfRule type="cellIs" dxfId="52" priority="4" operator="between">
      <formula>200</formula>
      <formula>249</formula>
    </cfRule>
    <cfRule type="cellIs" dxfId="51" priority="5" operator="between">
      <formula>250</formula>
      <formula>299</formula>
    </cfRule>
    <cfRule type="cellIs" dxfId="50" priority="6" operator="between">
      <formula>300</formula>
      <formula>350</formula>
    </cfRule>
    <cfRule type="cellIs" dxfId="49" priority="7" operator="between">
      <formula>0</formula>
      <formula>49</formula>
    </cfRule>
  </conditionalFormatting>
  <hyperlinks>
    <hyperlink ref="G71" location="'5. Resultaten'!A1" display="Klik hier om naar de resultaten te gaan" xr:uid="{FB477FC9-E644-4FF3-B109-5F0B3CB700D7}"/>
  </hyperlink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CAEB762-50D4-4844-8E52-B6947EF312E1}">
          <x14:formula1>
            <xm:f>'0. Lijst van componenten'!$L$4:$L$5</xm:f>
          </x14:formula1>
          <xm:sqref>D63:D66 D59:D61 D49:D51 D53:D57 D16:D20 D5:D9 D11:D14 D22:D25 D27:D30 D33:D46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D4626-3C48-475B-BA10-B96B5B489494}">
  <dimension ref="A1:L35"/>
  <sheetViews>
    <sheetView zoomScale="85" zoomScaleNormal="85" workbookViewId="0">
      <selection activeCell="H32" sqref="H32"/>
    </sheetView>
  </sheetViews>
  <sheetFormatPr defaultRowHeight="15" x14ac:dyDescent="0.25"/>
  <cols>
    <col min="1" max="1" width="8.7109375" bestFit="1" customWidth="1"/>
    <col min="2" max="2" width="56.5703125" customWidth="1"/>
    <col min="3" max="3" width="59.28515625" bestFit="1" customWidth="1"/>
    <col min="4" max="7" width="17.42578125" customWidth="1"/>
    <col min="12" max="13" width="0" hidden="1" customWidth="1"/>
  </cols>
  <sheetData>
    <row r="1" spans="1:12" ht="23.25" x14ac:dyDescent="0.25">
      <c r="A1" s="201" t="s">
        <v>151</v>
      </c>
      <c r="B1" s="202"/>
      <c r="C1" s="202"/>
      <c r="D1" s="202"/>
      <c r="E1" s="202"/>
      <c r="F1" s="202"/>
      <c r="G1" s="202"/>
    </row>
    <row r="2" spans="1:12" ht="60" x14ac:dyDescent="0.25">
      <c r="A2" s="105" t="s">
        <v>35</v>
      </c>
      <c r="B2" s="102" t="s">
        <v>91</v>
      </c>
      <c r="C2" s="103" t="s">
        <v>90</v>
      </c>
      <c r="D2" s="103" t="s">
        <v>92</v>
      </c>
      <c r="E2" s="104" t="s">
        <v>93</v>
      </c>
      <c r="F2" s="104" t="s">
        <v>94</v>
      </c>
      <c r="G2" s="104" t="s">
        <v>95</v>
      </c>
      <c r="L2">
        <v>1</v>
      </c>
    </row>
    <row r="3" spans="1:12" ht="13.15" customHeight="1" x14ac:dyDescent="0.25">
      <c r="A3" s="34"/>
      <c r="B3" s="32"/>
      <c r="C3" s="32"/>
      <c r="D3" s="32"/>
      <c r="E3" s="33"/>
      <c r="F3" s="32"/>
      <c r="G3" s="32"/>
    </row>
    <row r="4" spans="1:12" ht="19.5" thickBot="1" x14ac:dyDescent="0.3">
      <c r="A4" s="7" t="s">
        <v>9</v>
      </c>
      <c r="B4" s="20" t="s">
        <v>135</v>
      </c>
      <c r="C4" s="20" t="s">
        <v>9</v>
      </c>
      <c r="D4" s="10" t="s">
        <v>9</v>
      </c>
      <c r="E4" s="10" t="s">
        <v>9</v>
      </c>
      <c r="F4" s="10" t="s">
        <v>152</v>
      </c>
      <c r="G4" s="7" t="s">
        <v>9</v>
      </c>
    </row>
    <row r="5" spans="1:12" ht="30" x14ac:dyDescent="0.25">
      <c r="A5" s="243" t="s">
        <v>17</v>
      </c>
      <c r="B5" s="214" t="s">
        <v>132</v>
      </c>
      <c r="C5" s="87" t="s">
        <v>133</v>
      </c>
      <c r="D5" s="135"/>
      <c r="E5" s="68">
        <v>1</v>
      </c>
      <c r="F5" s="211">
        <v>40</v>
      </c>
      <c r="G5" s="59">
        <f>D5*E5*$F$5</f>
        <v>0</v>
      </c>
    </row>
    <row r="6" spans="1:12" x14ac:dyDescent="0.25">
      <c r="A6" s="244"/>
      <c r="B6" s="215"/>
      <c r="C6" s="21" t="s">
        <v>134</v>
      </c>
      <c r="D6" s="31"/>
      <c r="E6" s="13">
        <v>0.65</v>
      </c>
      <c r="F6" s="212"/>
      <c r="G6" s="60">
        <f>D6*E6*$F$5</f>
        <v>0</v>
      </c>
    </row>
    <row r="7" spans="1:12" ht="15.75" thickBot="1" x14ac:dyDescent="0.3">
      <c r="A7" s="245"/>
      <c r="B7" s="216"/>
      <c r="C7" s="88" t="s">
        <v>136</v>
      </c>
      <c r="D7" s="89"/>
      <c r="E7" s="69">
        <v>0</v>
      </c>
      <c r="F7" s="213"/>
      <c r="G7" s="64">
        <f t="shared" ref="G7" si="0">D7*E7*$F$5</f>
        <v>0</v>
      </c>
    </row>
    <row r="8" spans="1:12" ht="15.75" thickBot="1" x14ac:dyDescent="0.3">
      <c r="A8" s="5"/>
      <c r="B8" s="9"/>
      <c r="C8" s="9"/>
      <c r="D8" s="9"/>
      <c r="E8" s="5"/>
      <c r="F8" s="6"/>
      <c r="G8" s="5"/>
    </row>
    <row r="9" spans="1:12" x14ac:dyDescent="0.25">
      <c r="A9" s="243" t="s">
        <v>9</v>
      </c>
      <c r="B9" s="214" t="s">
        <v>140</v>
      </c>
      <c r="C9" s="90" t="s">
        <v>137</v>
      </c>
      <c r="D9" s="188"/>
      <c r="E9" s="68">
        <v>1</v>
      </c>
      <c r="F9" s="246">
        <v>45</v>
      </c>
      <c r="G9" s="59">
        <f>D9*E9*$F$9</f>
        <v>0</v>
      </c>
    </row>
    <row r="10" spans="1:12" x14ac:dyDescent="0.25">
      <c r="A10" s="244"/>
      <c r="B10" s="215"/>
      <c r="C10" s="22" t="s">
        <v>138</v>
      </c>
      <c r="D10" s="187"/>
      <c r="E10" s="13">
        <v>0.6</v>
      </c>
      <c r="F10" s="247"/>
      <c r="G10" s="169">
        <f>D10*E10*$F$9</f>
        <v>0</v>
      </c>
    </row>
    <row r="11" spans="1:12" x14ac:dyDescent="0.25">
      <c r="A11" s="244"/>
      <c r="B11" s="215"/>
      <c r="C11" s="22" t="s">
        <v>12</v>
      </c>
      <c r="D11" s="137"/>
      <c r="E11" s="13">
        <v>0.4</v>
      </c>
      <c r="F11" s="247"/>
      <c r="G11" s="60">
        <f t="shared" ref="G11:G13" si="1">D11*E11*$F$9</f>
        <v>0</v>
      </c>
    </row>
    <row r="12" spans="1:12" x14ac:dyDescent="0.25">
      <c r="A12" s="244"/>
      <c r="B12" s="215"/>
      <c r="C12" s="22" t="s">
        <v>19</v>
      </c>
      <c r="D12" s="137"/>
      <c r="E12" s="13">
        <v>0.2</v>
      </c>
      <c r="F12" s="247"/>
      <c r="G12" s="60">
        <f t="shared" si="1"/>
        <v>0</v>
      </c>
    </row>
    <row r="13" spans="1:12" ht="15.75" thickBot="1" x14ac:dyDescent="0.3">
      <c r="A13" s="245"/>
      <c r="B13" s="216"/>
      <c r="C13" s="88" t="s">
        <v>139</v>
      </c>
      <c r="D13" s="138"/>
      <c r="E13" s="69">
        <v>0</v>
      </c>
      <c r="F13" s="248"/>
      <c r="G13" s="64">
        <f t="shared" si="1"/>
        <v>0</v>
      </c>
    </row>
    <row r="14" spans="1:12" ht="15.75" thickBot="1" x14ac:dyDescent="0.3">
      <c r="A14" s="5"/>
      <c r="B14" s="9"/>
      <c r="C14" s="9"/>
      <c r="D14" s="9"/>
      <c r="E14" s="6"/>
      <c r="F14" s="6"/>
      <c r="G14" s="5"/>
    </row>
    <row r="15" spans="1:12" ht="14.45" customHeight="1" x14ac:dyDescent="0.25">
      <c r="A15" s="243" t="s">
        <v>18</v>
      </c>
      <c r="B15" s="208" t="s">
        <v>144</v>
      </c>
      <c r="C15" s="87" t="s">
        <v>141</v>
      </c>
      <c r="D15" s="136"/>
      <c r="E15" s="68">
        <v>1</v>
      </c>
      <c r="F15" s="211">
        <v>20</v>
      </c>
      <c r="G15" s="59">
        <f>D15*E15*$F$15</f>
        <v>0</v>
      </c>
    </row>
    <row r="16" spans="1:12" x14ac:dyDescent="0.25">
      <c r="A16" s="244"/>
      <c r="B16" s="209"/>
      <c r="C16" s="21" t="s">
        <v>142</v>
      </c>
      <c r="D16" s="137"/>
      <c r="E16" s="13">
        <v>0.5</v>
      </c>
      <c r="F16" s="212"/>
      <c r="G16" s="60">
        <f t="shared" ref="G16:G17" si="2">D16*E16*$F$15</f>
        <v>0</v>
      </c>
    </row>
    <row r="17" spans="1:7" ht="15.75" thickBot="1" x14ac:dyDescent="0.3">
      <c r="A17" s="245"/>
      <c r="B17" s="210"/>
      <c r="C17" s="91" t="s">
        <v>143</v>
      </c>
      <c r="D17" s="142"/>
      <c r="E17" s="69">
        <v>0</v>
      </c>
      <c r="F17" s="213"/>
      <c r="G17" s="64">
        <f t="shared" si="2"/>
        <v>0</v>
      </c>
    </row>
    <row r="18" spans="1:7" ht="15.75" thickBot="1" x14ac:dyDescent="0.3">
      <c r="A18" s="5"/>
      <c r="B18" s="9"/>
      <c r="C18" s="9"/>
      <c r="D18" s="9"/>
      <c r="E18" s="6"/>
      <c r="F18" s="6"/>
      <c r="G18" s="5"/>
    </row>
    <row r="19" spans="1:7" ht="14.45" customHeight="1" x14ac:dyDescent="0.25">
      <c r="A19" s="249" t="s">
        <v>10</v>
      </c>
      <c r="B19" s="208" t="s">
        <v>145</v>
      </c>
      <c r="C19" s="87" t="s">
        <v>146</v>
      </c>
      <c r="D19" s="136"/>
      <c r="E19" s="68">
        <v>1</v>
      </c>
      <c r="F19" s="211">
        <v>35</v>
      </c>
      <c r="G19" s="59">
        <f>D19*E19*$F$19</f>
        <v>0</v>
      </c>
    </row>
    <row r="20" spans="1:7" x14ac:dyDescent="0.25">
      <c r="A20" s="250"/>
      <c r="B20" s="209"/>
      <c r="C20" s="21" t="s">
        <v>147</v>
      </c>
      <c r="D20" s="140"/>
      <c r="E20" s="13">
        <v>0.67</v>
      </c>
      <c r="F20" s="212"/>
      <c r="G20" s="60">
        <f t="shared" ref="G20:G22" si="3">D20*E20*$F$19</f>
        <v>0</v>
      </c>
    </row>
    <row r="21" spans="1:7" x14ac:dyDescent="0.25">
      <c r="A21" s="250"/>
      <c r="B21" s="209"/>
      <c r="C21" s="21" t="s">
        <v>148</v>
      </c>
      <c r="D21" s="139"/>
      <c r="E21" s="13">
        <v>0.33</v>
      </c>
      <c r="F21" s="212"/>
      <c r="G21" s="60">
        <f t="shared" si="3"/>
        <v>0</v>
      </c>
    </row>
    <row r="22" spans="1:7" ht="15.75" thickBot="1" x14ac:dyDescent="0.3">
      <c r="A22" s="251"/>
      <c r="B22" s="210"/>
      <c r="C22" s="91" t="s">
        <v>149</v>
      </c>
      <c r="D22" s="143"/>
      <c r="E22" s="69">
        <v>0</v>
      </c>
      <c r="F22" s="213"/>
      <c r="G22" s="64">
        <f t="shared" si="3"/>
        <v>0</v>
      </c>
    </row>
    <row r="23" spans="1:7" ht="15.75" thickBot="1" x14ac:dyDescent="0.3">
      <c r="A23" s="24"/>
      <c r="B23" s="24"/>
      <c r="C23" s="24"/>
      <c r="D23" s="24"/>
      <c r="E23" s="95" t="s">
        <v>9</v>
      </c>
      <c r="F23" s="96"/>
      <c r="G23" s="97">
        <f>SUM(G5:G22)</f>
        <v>0</v>
      </c>
    </row>
    <row r="24" spans="1:7" ht="16.5" thickTop="1" thickBot="1" x14ac:dyDescent="0.3"/>
    <row r="25" spans="1:7" ht="117.75" thickTop="1" thickBot="1" x14ac:dyDescent="0.3">
      <c r="D25" s="35"/>
      <c r="E25" s="25" t="s">
        <v>150</v>
      </c>
      <c r="F25" s="6"/>
      <c r="G25" s="26">
        <v>80</v>
      </c>
    </row>
    <row r="26" spans="1:7" ht="48" thickTop="1" thickBot="1" x14ac:dyDescent="0.3">
      <c r="D26" s="35"/>
      <c r="E26" s="27" t="s">
        <v>21</v>
      </c>
      <c r="F26" s="6"/>
      <c r="G26" s="26">
        <v>140</v>
      </c>
    </row>
    <row r="27" spans="1:7" ht="14.45" customHeight="1" thickTop="1" x14ac:dyDescent="0.25">
      <c r="D27" s="37"/>
      <c r="E27" s="37"/>
      <c r="F27" s="37"/>
      <c r="G27" s="37"/>
    </row>
    <row r="28" spans="1:7" ht="13.15" customHeight="1" x14ac:dyDescent="0.25">
      <c r="D28" s="37"/>
      <c r="E28" s="204"/>
      <c r="G28" s="191" t="s">
        <v>182</v>
      </c>
    </row>
    <row r="29" spans="1:7" ht="26.25" x14ac:dyDescent="0.25">
      <c r="D29" s="29">
        <v>120</v>
      </c>
      <c r="E29" s="204"/>
    </row>
    <row r="30" spans="1:7" ht="26.25" x14ac:dyDescent="0.25">
      <c r="D30" s="29">
        <v>100</v>
      </c>
      <c r="E30" s="204"/>
    </row>
    <row r="31" spans="1:7" ht="26.25" x14ac:dyDescent="0.25">
      <c r="D31" s="29">
        <v>80</v>
      </c>
      <c r="E31" s="204"/>
    </row>
    <row r="32" spans="1:7" ht="26.25" x14ac:dyDescent="0.25">
      <c r="D32" s="29">
        <v>60</v>
      </c>
      <c r="E32" s="204"/>
    </row>
    <row r="33" spans="4:5" ht="26.25" x14ac:dyDescent="0.25">
      <c r="D33" s="29">
        <v>40</v>
      </c>
      <c r="E33" s="204"/>
    </row>
    <row r="34" spans="4:5" ht="26.25" x14ac:dyDescent="0.25">
      <c r="D34" s="29">
        <v>20</v>
      </c>
      <c r="E34" s="204"/>
    </row>
    <row r="35" spans="4:5" ht="26.25" x14ac:dyDescent="0.25">
      <c r="D35" s="29">
        <v>0</v>
      </c>
      <c r="E35" s="204"/>
    </row>
  </sheetData>
  <mergeCells count="14">
    <mergeCell ref="A9:A13"/>
    <mergeCell ref="B9:B13"/>
    <mergeCell ref="F9:F13"/>
    <mergeCell ref="A1:G1"/>
    <mergeCell ref="E28:E35"/>
    <mergeCell ref="A19:A22"/>
    <mergeCell ref="B19:B22"/>
    <mergeCell ref="F19:F22"/>
    <mergeCell ref="A5:A7"/>
    <mergeCell ref="F5:F7"/>
    <mergeCell ref="B5:B7"/>
    <mergeCell ref="A15:A17"/>
    <mergeCell ref="B15:B17"/>
    <mergeCell ref="F15:F17"/>
  </mergeCells>
  <conditionalFormatting sqref="D29:D35 G25:G26">
    <cfRule type="cellIs" dxfId="48" priority="2" operator="between">
      <formula>20</formula>
      <formula>40</formula>
    </cfRule>
    <cfRule type="cellIs" dxfId="47" priority="3" operator="between">
      <formula>40</formula>
      <formula>60</formula>
    </cfRule>
    <cfRule type="cellIs" dxfId="46" priority="4" operator="between">
      <formula>60</formula>
      <formula>80</formula>
    </cfRule>
    <cfRule type="cellIs" dxfId="45" priority="5" operator="between">
      <formula>80</formula>
      <formula>100</formula>
    </cfRule>
    <cfRule type="cellIs" dxfId="44" priority="6" operator="between">
      <formula>100</formula>
      <formula>120</formula>
    </cfRule>
    <cfRule type="cellIs" dxfId="43" priority="7" operator="between">
      <formula>120</formula>
      <formula>140</formula>
    </cfRule>
    <cfRule type="cellIs" dxfId="42" priority="8" operator="between">
      <formula>0</formula>
      <formula>20</formula>
    </cfRule>
  </conditionalFormatting>
  <dataValidations count="2">
    <dataValidation type="list" allowBlank="1" showInputMessage="1" showErrorMessage="1" sqref="I8" xr:uid="{56E032C6-16BE-466A-B8BD-B24F5673FDF2}">
      <formula1>$P$2:$P$2</formula1>
    </dataValidation>
    <dataValidation type="list" allowBlank="1" showInputMessage="1" showErrorMessage="1" sqref="D5:D7 D9:D13 D15:D17 D19:D22" xr:uid="{4632AB33-A529-447E-8421-93F78C7AD080}">
      <formula1>$L$2:$L$3</formula1>
    </dataValidation>
  </dataValidations>
  <hyperlinks>
    <hyperlink ref="G28" location="'5. Resultaten'!A1" display="Klik hier om naar de resultaten te gaan" xr:uid="{FF910F92-BB96-40AF-A7DE-70201E6BD124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91525-C1AF-4490-8E13-13999AB0C820}">
  <dimension ref="A1:P28"/>
  <sheetViews>
    <sheetView zoomScale="85" zoomScaleNormal="85" workbookViewId="0">
      <selection activeCell="C18" sqref="C18"/>
    </sheetView>
  </sheetViews>
  <sheetFormatPr defaultRowHeight="15" x14ac:dyDescent="0.25"/>
  <cols>
    <col min="1" max="1" width="14.28515625" customWidth="1"/>
    <col min="2" max="2" width="36.28515625" bestFit="1" customWidth="1"/>
    <col min="3" max="3" width="51.7109375" bestFit="1" customWidth="1"/>
    <col min="4" max="4" width="13.42578125" bestFit="1" customWidth="1"/>
    <col min="5" max="5" width="18.7109375" customWidth="1"/>
    <col min="6" max="6" width="12.42578125" bestFit="1" customWidth="1"/>
    <col min="7" max="7" width="17.85546875" customWidth="1"/>
    <col min="13" max="13" width="8.85546875" hidden="1" customWidth="1"/>
    <col min="14" max="14" width="8.85546875" bestFit="1" customWidth="1"/>
    <col min="16" max="16" width="8.85546875" customWidth="1"/>
  </cols>
  <sheetData>
    <row r="1" spans="1:16" ht="23.25" x14ac:dyDescent="0.25">
      <c r="A1" s="201" t="s">
        <v>155</v>
      </c>
      <c r="B1" s="202"/>
      <c r="C1" s="202"/>
      <c r="D1" s="202"/>
      <c r="E1" s="202"/>
      <c r="F1" s="202"/>
      <c r="G1" s="202"/>
    </row>
    <row r="2" spans="1:16" ht="60" x14ac:dyDescent="0.25">
      <c r="A2" s="92" t="s">
        <v>35</v>
      </c>
      <c r="B2" s="102" t="s">
        <v>91</v>
      </c>
      <c r="C2" s="103" t="s">
        <v>90</v>
      </c>
      <c r="D2" s="103" t="s">
        <v>92</v>
      </c>
      <c r="E2" s="104" t="s">
        <v>93</v>
      </c>
      <c r="F2" s="104" t="s">
        <v>94</v>
      </c>
      <c r="G2" s="104" t="s">
        <v>95</v>
      </c>
    </row>
    <row r="3" spans="1:16" s="51" customFormat="1" ht="15.75" x14ac:dyDescent="0.25">
      <c r="A3" s="49"/>
      <c r="B3" s="49"/>
      <c r="C3" s="49"/>
      <c r="D3" s="49"/>
      <c r="E3" s="50"/>
      <c r="F3" s="50"/>
      <c r="G3" s="50"/>
      <c r="M3" s="51" t="s">
        <v>44</v>
      </c>
    </row>
    <row r="4" spans="1:16" ht="19.5" thickBot="1" x14ac:dyDescent="0.3">
      <c r="A4" s="41" t="s">
        <v>9</v>
      </c>
      <c r="B4" s="261" t="s">
        <v>156</v>
      </c>
      <c r="C4" s="261"/>
      <c r="D4" s="42" t="s">
        <v>9</v>
      </c>
      <c r="E4" s="42" t="s">
        <v>9</v>
      </c>
      <c r="F4" s="42" t="s">
        <v>157</v>
      </c>
      <c r="G4" s="41" t="s">
        <v>9</v>
      </c>
      <c r="M4">
        <v>1</v>
      </c>
    </row>
    <row r="5" spans="1:16" x14ac:dyDescent="0.25">
      <c r="A5" s="252" t="s">
        <v>12</v>
      </c>
      <c r="B5" s="255" t="s">
        <v>158</v>
      </c>
      <c r="C5" s="93" t="s">
        <v>159</v>
      </c>
      <c r="D5" s="159"/>
      <c r="E5" s="68">
        <v>1</v>
      </c>
      <c r="F5" s="211">
        <v>35</v>
      </c>
      <c r="G5" s="59">
        <f>D5*E5*$F$5</f>
        <v>0</v>
      </c>
    </row>
    <row r="6" spans="1:16" x14ac:dyDescent="0.25">
      <c r="A6" s="253"/>
      <c r="B6" s="256"/>
      <c r="C6" s="47" t="s">
        <v>160</v>
      </c>
      <c r="D6" s="160"/>
      <c r="E6" s="13">
        <v>0.75</v>
      </c>
      <c r="F6" s="212"/>
      <c r="G6" s="60">
        <f>D6*E6*$F$5</f>
        <v>0</v>
      </c>
    </row>
    <row r="7" spans="1:16" x14ac:dyDescent="0.25">
      <c r="A7" s="253"/>
      <c r="B7" s="256"/>
      <c r="C7" s="47" t="s">
        <v>161</v>
      </c>
      <c r="D7" s="160"/>
      <c r="E7" s="13">
        <v>0.5</v>
      </c>
      <c r="F7" s="212"/>
      <c r="G7" s="60">
        <f>D7*E7*$F$5</f>
        <v>0</v>
      </c>
    </row>
    <row r="8" spans="1:16" x14ac:dyDescent="0.25">
      <c r="A8" s="253"/>
      <c r="B8" s="256"/>
      <c r="C8" s="47" t="s">
        <v>162</v>
      </c>
      <c r="D8" s="160"/>
      <c r="E8" s="13">
        <v>0.25</v>
      </c>
      <c r="F8" s="212"/>
      <c r="G8" s="60">
        <f>D8*E8*$F$5</f>
        <v>0</v>
      </c>
    </row>
    <row r="9" spans="1:16" ht="15.75" thickBot="1" x14ac:dyDescent="0.3">
      <c r="A9" s="254"/>
      <c r="B9" s="257"/>
      <c r="C9" s="94" t="s">
        <v>163</v>
      </c>
      <c r="D9" s="161"/>
      <c r="E9" s="69">
        <v>0</v>
      </c>
      <c r="F9" s="213"/>
      <c r="G9" s="64">
        <f>D9*E9*$F$5</f>
        <v>0</v>
      </c>
    </row>
    <row r="10" spans="1:16" ht="15.75" thickBot="1" x14ac:dyDescent="0.3">
      <c r="A10" s="5"/>
      <c r="B10" s="9"/>
      <c r="C10" s="9"/>
      <c r="D10" s="148"/>
      <c r="E10" s="6"/>
      <c r="F10" s="6"/>
      <c r="G10" s="5"/>
    </row>
    <row r="11" spans="1:16" x14ac:dyDescent="0.25">
      <c r="A11" s="252" t="s">
        <v>12</v>
      </c>
      <c r="B11" s="258" t="s">
        <v>164</v>
      </c>
      <c r="C11" s="98" t="s">
        <v>165</v>
      </c>
      <c r="D11" s="164"/>
      <c r="E11" s="68">
        <v>1</v>
      </c>
      <c r="F11" s="211">
        <v>35</v>
      </c>
      <c r="G11" s="59">
        <f>D11*E11*$F$11</f>
        <v>0</v>
      </c>
    </row>
    <row r="12" spans="1:16" x14ac:dyDescent="0.25">
      <c r="A12" s="253"/>
      <c r="B12" s="259"/>
      <c r="C12" s="23" t="s">
        <v>166</v>
      </c>
      <c r="D12" s="163"/>
      <c r="E12" s="13">
        <v>0.75</v>
      </c>
      <c r="F12" s="212"/>
      <c r="G12" s="60">
        <f>D12*E12*$F$11</f>
        <v>0</v>
      </c>
      <c r="J12" t="s">
        <v>20</v>
      </c>
    </row>
    <row r="13" spans="1:16" x14ac:dyDescent="0.25">
      <c r="A13" s="253"/>
      <c r="B13" s="259"/>
      <c r="C13" s="23" t="s">
        <v>167</v>
      </c>
      <c r="D13" s="164"/>
      <c r="E13" s="13">
        <v>0.5</v>
      </c>
      <c r="F13" s="212"/>
      <c r="G13" s="60">
        <f>D13*E13*$F$11</f>
        <v>0</v>
      </c>
      <c r="P13">
        <f>SUM(G5:G30)</f>
        <v>70</v>
      </c>
    </row>
    <row r="14" spans="1:16" x14ac:dyDescent="0.25">
      <c r="A14" s="253"/>
      <c r="B14" s="259"/>
      <c r="C14" s="23" t="s">
        <v>168</v>
      </c>
      <c r="D14" s="165"/>
      <c r="E14" s="13">
        <v>0.25</v>
      </c>
      <c r="F14" s="212"/>
      <c r="G14" s="60">
        <f>D14*E14*$F$11</f>
        <v>0</v>
      </c>
    </row>
    <row r="15" spans="1:16" ht="15.75" thickBot="1" x14ac:dyDescent="0.3">
      <c r="A15" s="254"/>
      <c r="B15" s="260"/>
      <c r="C15" s="99" t="s">
        <v>169</v>
      </c>
      <c r="D15" s="162"/>
      <c r="E15" s="69">
        <v>0</v>
      </c>
      <c r="F15" s="213"/>
      <c r="G15" s="64">
        <f>D15*E15*$F$11</f>
        <v>0</v>
      </c>
    </row>
    <row r="16" spans="1:16" ht="15.75" thickBot="1" x14ac:dyDescent="0.3">
      <c r="A16" s="24"/>
      <c r="B16" s="24" t="s">
        <v>9</v>
      </c>
      <c r="C16" s="24" t="s">
        <v>9</v>
      </c>
      <c r="D16" s="24" t="s">
        <v>9</v>
      </c>
      <c r="E16" s="95" t="s">
        <v>9</v>
      </c>
      <c r="F16" s="96"/>
      <c r="G16" s="97">
        <f>SUM(G5:G15)</f>
        <v>0</v>
      </c>
    </row>
    <row r="17" spans="4:7" ht="16.5" thickTop="1" thickBot="1" x14ac:dyDescent="0.3"/>
    <row r="18" spans="4:7" ht="94.5" thickTop="1" thickBot="1" x14ac:dyDescent="0.3">
      <c r="D18" s="35"/>
      <c r="E18" s="25" t="s">
        <v>150</v>
      </c>
      <c r="F18" s="6"/>
      <c r="G18" s="26">
        <f>G16</f>
        <v>0</v>
      </c>
    </row>
    <row r="19" spans="4:7" ht="48" thickTop="1" thickBot="1" x14ac:dyDescent="0.3">
      <c r="D19" s="35"/>
      <c r="E19" s="27" t="s">
        <v>21</v>
      </c>
      <c r="F19" s="6"/>
      <c r="G19" s="26">
        <v>70</v>
      </c>
    </row>
    <row r="20" spans="4:7" ht="14.45" customHeight="1" thickTop="1" x14ac:dyDescent="0.25">
      <c r="D20" s="37"/>
      <c r="E20" s="37"/>
      <c r="F20" s="37"/>
      <c r="G20" s="37"/>
    </row>
    <row r="21" spans="4:7" ht="15.6" customHeight="1" x14ac:dyDescent="0.25">
      <c r="D21" s="37"/>
      <c r="E21" s="204"/>
      <c r="G21" s="191" t="s">
        <v>182</v>
      </c>
    </row>
    <row r="22" spans="4:7" ht="26.25" x14ac:dyDescent="0.25">
      <c r="D22" s="29">
        <v>60</v>
      </c>
      <c r="E22" s="204"/>
    </row>
    <row r="23" spans="4:7" ht="26.25" x14ac:dyDescent="0.25">
      <c r="D23" s="29">
        <v>50</v>
      </c>
      <c r="E23" s="204"/>
    </row>
    <row r="24" spans="4:7" ht="26.25" x14ac:dyDescent="0.25">
      <c r="D24" s="29">
        <v>40</v>
      </c>
      <c r="E24" s="204"/>
    </row>
    <row r="25" spans="4:7" ht="26.25" x14ac:dyDescent="0.25">
      <c r="D25" s="29">
        <v>30</v>
      </c>
      <c r="E25" s="204"/>
    </row>
    <row r="26" spans="4:7" ht="26.25" x14ac:dyDescent="0.25">
      <c r="D26" s="29">
        <v>20</v>
      </c>
      <c r="E26" s="204"/>
    </row>
    <row r="27" spans="4:7" ht="26.25" x14ac:dyDescent="0.25">
      <c r="D27" s="29">
        <v>10</v>
      </c>
      <c r="E27" s="204"/>
    </row>
    <row r="28" spans="4:7" ht="26.25" x14ac:dyDescent="0.25">
      <c r="D28" s="29">
        <v>0</v>
      </c>
      <c r="E28" s="204"/>
    </row>
  </sheetData>
  <mergeCells count="9">
    <mergeCell ref="A1:G1"/>
    <mergeCell ref="E21:E28"/>
    <mergeCell ref="A11:A15"/>
    <mergeCell ref="F11:F15"/>
    <mergeCell ref="A5:A9"/>
    <mergeCell ref="F5:F9"/>
    <mergeCell ref="B5:B9"/>
    <mergeCell ref="B11:B15"/>
    <mergeCell ref="B4:C4"/>
  </mergeCells>
  <conditionalFormatting sqref="D22:D28 G18:G19">
    <cfRule type="cellIs" dxfId="41" priority="1" operator="between">
      <formula>10</formula>
      <formula>20</formula>
    </cfRule>
    <cfRule type="cellIs" dxfId="40" priority="2" operator="between">
      <formula>20</formula>
      <formula>30</formula>
    </cfRule>
    <cfRule type="cellIs" dxfId="39" priority="3" operator="between">
      <formula>30</formula>
      <formula>40</formula>
    </cfRule>
    <cfRule type="cellIs" dxfId="38" priority="4" operator="between">
      <formula>40</formula>
      <formula>50</formula>
    </cfRule>
    <cfRule type="cellIs" dxfId="37" priority="5" operator="between">
      <formula>50</formula>
      <formula>60</formula>
    </cfRule>
    <cfRule type="cellIs" dxfId="36" priority="6" operator="between">
      <formula>60</formula>
      <formula>70</formula>
    </cfRule>
    <cfRule type="cellIs" dxfId="35" priority="7" operator="between">
      <formula>0</formula>
      <formula>10</formula>
    </cfRule>
  </conditionalFormatting>
  <dataValidations count="1">
    <dataValidation type="list" allowBlank="1" showInputMessage="1" showErrorMessage="1" sqref="D5:D9 D11:D15" xr:uid="{8216DAEE-B6FD-41F2-8CEE-BFF957DF7B23}">
      <formula1>$M$4:$M$5</formula1>
    </dataValidation>
  </dataValidations>
  <hyperlinks>
    <hyperlink ref="G21" location="'5. Resultaten'!A1" display="Klik hier om naar de resultaten te gaan" xr:uid="{BFC359CD-D8C6-4D5D-AED5-545E243C6D08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FCDA9-9D74-448A-B733-97A8B6B61D12}">
  <sheetPr>
    <pageSetUpPr fitToPage="1"/>
  </sheetPr>
  <dimension ref="A1:T61"/>
  <sheetViews>
    <sheetView tabSelected="1" zoomScale="70" zoomScaleNormal="70" workbookViewId="0">
      <selection activeCell="L16" sqref="L16"/>
    </sheetView>
  </sheetViews>
  <sheetFormatPr defaultRowHeight="15" x14ac:dyDescent="0.25"/>
  <cols>
    <col min="1" max="1" width="10.5703125" bestFit="1" customWidth="1"/>
    <col min="2" max="2" width="23.42578125" bestFit="1" customWidth="1"/>
    <col min="3" max="3" width="31.28515625" bestFit="1" customWidth="1"/>
    <col min="4" max="4" width="12.140625" bestFit="1" customWidth="1"/>
    <col min="5" max="5" width="8.7109375" customWidth="1"/>
    <col min="9" max="9" width="3.28515625" customWidth="1"/>
    <col min="10" max="10" width="31" bestFit="1" customWidth="1"/>
    <col min="11" max="11" width="9.42578125" bestFit="1" customWidth="1"/>
    <col min="12" max="12" width="10.140625" bestFit="1" customWidth="1"/>
    <col min="13" max="13" width="9.7109375" customWidth="1"/>
    <col min="14" max="14" width="12.42578125" bestFit="1" customWidth="1"/>
    <col min="15" max="15" width="14" bestFit="1" customWidth="1"/>
    <col min="16" max="16" width="11.28515625" bestFit="1" customWidth="1"/>
    <col min="17" max="17" width="9.28515625" customWidth="1"/>
    <col min="18" max="19" width="12" bestFit="1" customWidth="1"/>
  </cols>
  <sheetData>
    <row r="1" spans="1:20" ht="26.25" x14ac:dyDescent="0.4">
      <c r="A1" s="262" t="s">
        <v>170</v>
      </c>
      <c r="B1" s="262"/>
      <c r="C1" s="262"/>
      <c r="D1" s="262"/>
      <c r="E1" s="262"/>
      <c r="F1" s="262"/>
      <c r="I1" s="130"/>
      <c r="J1" s="178" t="s">
        <v>174</v>
      </c>
      <c r="K1" s="178"/>
      <c r="L1" s="178"/>
      <c r="M1" s="178"/>
      <c r="N1" s="178"/>
      <c r="O1" s="178"/>
      <c r="P1" s="178"/>
      <c r="Q1" s="178"/>
      <c r="R1" s="178"/>
      <c r="S1" s="178"/>
    </row>
    <row r="2" spans="1:20" ht="27" thickBot="1" x14ac:dyDescent="0.45">
      <c r="I2" s="130"/>
      <c r="O2" s="131" t="s">
        <v>180</v>
      </c>
      <c r="P2" s="131"/>
      <c r="Q2" s="131"/>
      <c r="R2" s="131"/>
      <c r="S2" s="131"/>
      <c r="T2" s="131"/>
    </row>
    <row r="3" spans="1:20" ht="16.899999999999999" customHeight="1" x14ac:dyDescent="0.4">
      <c r="A3" s="180" t="s">
        <v>55</v>
      </c>
      <c r="B3" s="180" t="s">
        <v>171</v>
      </c>
      <c r="C3" s="180" t="s">
        <v>57</v>
      </c>
      <c r="D3" s="180" t="s">
        <v>58</v>
      </c>
      <c r="E3" s="180" t="s">
        <v>59</v>
      </c>
      <c r="F3" s="180" t="s">
        <v>53</v>
      </c>
      <c r="G3" s="180" t="s">
        <v>172</v>
      </c>
      <c r="H3" s="109"/>
      <c r="I3" s="130"/>
      <c r="K3" s="177"/>
      <c r="O3" s="113"/>
      <c r="P3" s="114"/>
      <c r="Q3" s="114"/>
      <c r="R3" s="114"/>
      <c r="S3" s="114"/>
      <c r="T3" s="115"/>
    </row>
    <row r="4" spans="1:20" ht="17.45" customHeight="1" x14ac:dyDescent="0.4">
      <c r="A4" s="36"/>
      <c r="B4" s="179" t="str">
        <f>IF('0. Lijst van componenten'!B6="","",'0. Lijst van componenten'!B6)</f>
        <v>Asfalt rijbaan</v>
      </c>
      <c r="C4" s="179" t="str">
        <f>IF('0. Lijst van componenten'!C6="","",'0. Lijst van componenten'!C6)</f>
        <v xml:space="preserve">Asfalt </v>
      </c>
      <c r="D4" s="179" t="str">
        <f>IF('0. Lijst van componenten'!D6="","",'0. Lijst van componenten'!D6)</f>
        <v/>
      </c>
      <c r="E4" s="179" t="str">
        <f>IF('0. Lijst van componenten'!E6="","",'0. Lijst van componenten'!E6)</f>
        <v>kg</v>
      </c>
      <c r="F4" s="179" t="s">
        <v>29</v>
      </c>
      <c r="G4" s="179">
        <v>58</v>
      </c>
      <c r="H4" s="175"/>
      <c r="I4" s="130"/>
      <c r="J4" s="176" t="s">
        <v>173</v>
      </c>
      <c r="K4" s="180">
        <f>SUM(G4:G54)</f>
        <v>501</v>
      </c>
      <c r="O4" s="116"/>
      <c r="P4" s="36" t="s">
        <v>177</v>
      </c>
      <c r="Q4" s="36" t="s">
        <v>178</v>
      </c>
      <c r="R4" s="36" t="s">
        <v>179</v>
      </c>
      <c r="S4" s="117"/>
      <c r="T4" s="118"/>
    </row>
    <row r="5" spans="1:20" ht="17.45" customHeight="1" x14ac:dyDescent="0.4">
      <c r="A5" s="36">
        <v>1</v>
      </c>
      <c r="B5" s="179" t="str">
        <f>IF('0. Lijst van componenten'!B7="","",'0. Lijst van componenten'!B7)</f>
        <v>Asfalt fietsstrook</v>
      </c>
      <c r="C5" s="179" t="str">
        <f>IF('0. Lijst van componenten'!C7="","",'0. Lijst van componenten'!C7)</f>
        <v xml:space="preserve">Asfalt </v>
      </c>
      <c r="D5" s="179" t="str">
        <f>IF('0. Lijst van componenten'!D7="","",'0. Lijst van componenten'!D7)</f>
        <v/>
      </c>
      <c r="E5" s="179" t="str">
        <f>IF('0. Lijst van componenten'!E7="","",'0. Lijst van componenten'!E7)</f>
        <v>kg</v>
      </c>
      <c r="F5" s="179" t="s">
        <v>28</v>
      </c>
      <c r="G5" s="179">
        <v>70</v>
      </c>
      <c r="H5" s="175"/>
      <c r="I5" s="130"/>
      <c r="J5" s="176" t="s">
        <v>175</v>
      </c>
      <c r="K5" s="180">
        <f>COUNT(G4:G54)</f>
        <v>6</v>
      </c>
      <c r="O5" s="116"/>
      <c r="P5" s="36" t="s">
        <v>23</v>
      </c>
      <c r="Q5" s="36" t="s">
        <v>43</v>
      </c>
      <c r="R5" s="36">
        <v>350</v>
      </c>
      <c r="S5" s="117"/>
      <c r="T5" s="118"/>
    </row>
    <row r="6" spans="1:20" ht="16.149999999999999" customHeight="1" x14ac:dyDescent="0.4">
      <c r="A6" s="36">
        <v>2</v>
      </c>
      <c r="B6" s="179" t="str">
        <f>IF('0. Lijst van componenten'!B8="","",'0. Lijst van componenten'!B8)</f>
        <v>Markering rijbaan</v>
      </c>
      <c r="C6" s="179" t="str">
        <f>IF('0. Lijst van componenten'!C8="","",'0. Lijst van componenten'!C8)</f>
        <v>Thermoplastmarkering</v>
      </c>
      <c r="D6" s="179" t="str">
        <f>IF('0. Lijst van componenten'!D8="","",'0. Lijst van componenten'!D8)</f>
        <v/>
      </c>
      <c r="E6" s="179" t="str">
        <f>IF('0. Lijst van componenten'!E8="","",'0. Lijst van componenten'!E8)</f>
        <v/>
      </c>
      <c r="F6" s="179" t="s">
        <v>30</v>
      </c>
      <c r="G6" s="179">
        <v>40</v>
      </c>
      <c r="H6" s="175"/>
      <c r="I6" s="130"/>
      <c r="J6" s="176" t="s">
        <v>176</v>
      </c>
      <c r="K6" s="181">
        <f>AVERAGE(G4:G54)</f>
        <v>83.5</v>
      </c>
      <c r="O6" s="116"/>
      <c r="P6" s="36" t="s">
        <v>25</v>
      </c>
      <c r="Q6" s="36" t="s">
        <v>37</v>
      </c>
      <c r="R6" s="36">
        <v>250</v>
      </c>
      <c r="S6" s="117"/>
      <c r="T6" s="118"/>
    </row>
    <row r="7" spans="1:20" ht="16.899999999999999" customHeight="1" x14ac:dyDescent="0.4">
      <c r="A7" s="36">
        <v>3</v>
      </c>
      <c r="B7" s="179" t="str">
        <f>IF('0. Lijst van componenten'!B9="","",'0. Lijst van componenten'!B9)</f>
        <v>Kolken in rijbaan</v>
      </c>
      <c r="C7" s="179" t="str">
        <f>IF('0. Lijst van componenten'!C9="","",'0. Lijst van componenten'!C9)</f>
        <v>Gietijzer en kunststof</v>
      </c>
      <c r="D7" s="179" t="str">
        <f>IF('0. Lijst van componenten'!D9="","",'0. Lijst van componenten'!D9)</f>
        <v/>
      </c>
      <c r="E7" s="179" t="str">
        <f>IF('0. Lijst van componenten'!E9="","",'0. Lijst van componenten'!E9)</f>
        <v/>
      </c>
      <c r="F7" s="179" t="s">
        <v>27</v>
      </c>
      <c r="G7" s="179">
        <v>93</v>
      </c>
      <c r="H7" s="175"/>
      <c r="I7" s="130"/>
      <c r="J7" s="176"/>
      <c r="K7" s="176"/>
      <c r="O7" s="116"/>
      <c r="P7" s="36" t="s">
        <v>27</v>
      </c>
      <c r="Q7" s="36" t="s">
        <v>42</v>
      </c>
      <c r="R7" s="36">
        <v>200</v>
      </c>
      <c r="S7" s="117"/>
      <c r="T7" s="118"/>
    </row>
    <row r="8" spans="1:20" ht="18.600000000000001" customHeight="1" x14ac:dyDescent="0.4">
      <c r="A8" s="36">
        <v>4</v>
      </c>
      <c r="B8" s="179" t="str">
        <f>IF('0. Lijst van componenten'!B10="","",'0. Lijst van componenten'!B10)</f>
        <v>Middengeleiders</v>
      </c>
      <c r="C8" s="179" t="str">
        <f>IF('0. Lijst van componenten'!C10="","",'0. Lijst van componenten'!C10)</f>
        <v>Kleurvaste gele betonstraatstenen</v>
      </c>
      <c r="D8" s="179" t="str">
        <f>IF('0. Lijst van componenten'!D10="","",'0. Lijst van componenten'!D10)</f>
        <v/>
      </c>
      <c r="E8" s="179" t="str">
        <f>IF('0. Lijst van componenten'!E10="","",'0. Lijst van componenten'!E10)</f>
        <v/>
      </c>
      <c r="F8" s="179" t="s">
        <v>25</v>
      </c>
      <c r="G8" s="179">
        <v>120</v>
      </c>
      <c r="H8" s="175"/>
      <c r="I8" s="130"/>
      <c r="J8" s="263" t="s">
        <v>181</v>
      </c>
      <c r="K8" s="264" t="str">
        <f>IF(K6&lt;R11,"G",IF(K6&lt;R10,"F",IF(K6&lt;R9,"E",IF(K6&lt;R8,"D",IF(K6&lt;R7,"C",IF(K6&lt;R6,"B",IF(K6&gt;=R6,"A","Mistake")))))))</f>
        <v>E</v>
      </c>
      <c r="M8" s="100"/>
      <c r="O8" s="116"/>
      <c r="P8" s="36" t="s">
        <v>28</v>
      </c>
      <c r="Q8" s="36" t="s">
        <v>41</v>
      </c>
      <c r="R8" s="36">
        <v>170</v>
      </c>
      <c r="S8" s="117"/>
      <c r="T8" s="118"/>
    </row>
    <row r="9" spans="1:20" ht="16.149999999999999" customHeight="1" x14ac:dyDescent="0.4">
      <c r="A9" s="36">
        <v>5</v>
      </c>
      <c r="B9" s="179" t="str">
        <f>IF('0. Lijst van componenten'!B11="","",'0. Lijst van componenten'!B11)</f>
        <v>Trottoir</v>
      </c>
      <c r="C9" s="179" t="str">
        <f>IF('0. Lijst van componenten'!C11="","",'0. Lijst van componenten'!C11)</f>
        <v xml:space="preserve">Beton trottoirtegels </v>
      </c>
      <c r="D9" s="179" t="str">
        <f>IF('0. Lijst van componenten'!D11="","",'0. Lijst van componenten'!D11)</f>
        <v/>
      </c>
      <c r="E9" s="179" t="str">
        <f>IF('0. Lijst van componenten'!E11="","",'0. Lijst van componenten'!E11)</f>
        <v/>
      </c>
      <c r="F9" s="179" t="s">
        <v>25</v>
      </c>
      <c r="G9" s="179">
        <v>120</v>
      </c>
      <c r="H9" s="175"/>
      <c r="I9" s="130"/>
      <c r="J9" s="263"/>
      <c r="K9" s="265"/>
      <c r="M9" s="100"/>
      <c r="O9" s="116"/>
      <c r="P9" s="36" t="s">
        <v>29</v>
      </c>
      <c r="Q9" s="36" t="s">
        <v>40</v>
      </c>
      <c r="R9" s="36">
        <v>120</v>
      </c>
      <c r="S9" s="117"/>
      <c r="T9" s="118"/>
    </row>
    <row r="10" spans="1:20" ht="16.149999999999999" customHeight="1" x14ac:dyDescent="0.4">
      <c r="A10" s="36">
        <v>6</v>
      </c>
      <c r="B10" s="179" t="str">
        <f>IF('0. Lijst van componenten'!B12="","",'0. Lijst van componenten'!B12)</f>
        <v/>
      </c>
      <c r="C10" s="179" t="str">
        <f>IF('0. Lijst van componenten'!C12="","",'0. Lijst van componenten'!C12)</f>
        <v/>
      </c>
      <c r="D10" s="111" t="str">
        <f>IF('0. Lijst van componenten'!D12="","",'0. Lijst van componenten'!D12)</f>
        <v/>
      </c>
      <c r="E10" s="111" t="str">
        <f>IF('0. Lijst van componenten'!E12="","",'0. Lijst van componenten'!E12)</f>
        <v/>
      </c>
      <c r="F10" s="179"/>
      <c r="G10" s="179"/>
      <c r="H10" s="175"/>
      <c r="I10" s="130"/>
      <c r="M10" s="100"/>
      <c r="O10" s="116"/>
      <c r="P10" s="36" t="s">
        <v>30</v>
      </c>
      <c r="Q10" s="36" t="s">
        <v>39</v>
      </c>
      <c r="R10" s="36">
        <v>80</v>
      </c>
      <c r="S10" s="117"/>
      <c r="T10" s="118"/>
    </row>
    <row r="11" spans="1:20" ht="16.899999999999999" customHeight="1" x14ac:dyDescent="0.4">
      <c r="A11" s="36">
        <v>7</v>
      </c>
      <c r="B11" s="179" t="str">
        <f>IF('0. Lijst van componenten'!B13="","",'0. Lijst van componenten'!B13)</f>
        <v/>
      </c>
      <c r="C11" s="179" t="str">
        <f>IF('0. Lijst van componenten'!C13="","",'0. Lijst van componenten'!C13)</f>
        <v/>
      </c>
      <c r="D11" s="111" t="str">
        <f>IF('0. Lijst van componenten'!D13="","",'0. Lijst van componenten'!D13)</f>
        <v/>
      </c>
      <c r="E11" s="111" t="str">
        <f>IF('0. Lijst van componenten'!E13="","",'0. Lijst van componenten'!E13)</f>
        <v/>
      </c>
      <c r="F11" s="179"/>
      <c r="G11" s="179"/>
      <c r="H11" s="175"/>
      <c r="I11" s="130"/>
      <c r="M11" s="100"/>
      <c r="O11" s="116"/>
      <c r="P11" s="36" t="s">
        <v>31</v>
      </c>
      <c r="Q11" s="36" t="s">
        <v>38</v>
      </c>
      <c r="R11" s="36">
        <v>40</v>
      </c>
      <c r="S11" s="117"/>
      <c r="T11" s="118"/>
    </row>
    <row r="12" spans="1:20" ht="13.15" customHeight="1" x14ac:dyDescent="0.4">
      <c r="A12" s="36">
        <v>8</v>
      </c>
      <c r="B12" s="179" t="str">
        <f>IF('0. Lijst van componenten'!B14="","",'0. Lijst van componenten'!B14)</f>
        <v/>
      </c>
      <c r="C12" s="179" t="str">
        <f>IF('0. Lijst van componenten'!C14="","",'0. Lijst van componenten'!C14)</f>
        <v/>
      </c>
      <c r="D12" s="111" t="str">
        <f>IF('0. Lijst van componenten'!D14="","",'0. Lijst van componenten'!D14)</f>
        <v/>
      </c>
      <c r="E12" s="111" t="str">
        <f>IF('0. Lijst van componenten'!E14="","",'0. Lijst van componenten'!E14)</f>
        <v/>
      </c>
      <c r="F12" s="179"/>
      <c r="G12" s="179"/>
      <c r="H12" s="175"/>
      <c r="I12" s="130"/>
      <c r="M12" s="100"/>
      <c r="O12" s="116"/>
      <c r="P12" s="117"/>
      <c r="Q12" s="117"/>
      <c r="R12" s="117"/>
      <c r="S12" s="117"/>
      <c r="T12" s="118"/>
    </row>
    <row r="13" spans="1:20" ht="13.15" customHeight="1" x14ac:dyDescent="0.4">
      <c r="A13" s="36">
        <v>9</v>
      </c>
      <c r="B13" s="179" t="str">
        <f>IF('0. Lijst van componenten'!B15="","",'0. Lijst van componenten'!B15)</f>
        <v/>
      </c>
      <c r="C13" s="179" t="str">
        <f>IF('0. Lijst van componenten'!C15="","",'0. Lijst van componenten'!C15)</f>
        <v/>
      </c>
      <c r="D13" s="111" t="str">
        <f>IF('0. Lijst van componenten'!D15="","",'0. Lijst van componenten'!D15)</f>
        <v/>
      </c>
      <c r="E13" s="111" t="str">
        <f>IF('0. Lijst van componenten'!E15="","",'0. Lijst van componenten'!E15)</f>
        <v/>
      </c>
      <c r="F13" s="179"/>
      <c r="G13" s="179"/>
      <c r="H13" s="175"/>
      <c r="I13" s="130"/>
      <c r="M13" s="100"/>
      <c r="O13" s="116"/>
      <c r="P13" s="117"/>
      <c r="Q13" s="117"/>
      <c r="R13" s="117"/>
      <c r="S13" s="117"/>
      <c r="T13" s="118"/>
    </row>
    <row r="14" spans="1:20" ht="15.6" customHeight="1" x14ac:dyDescent="0.4">
      <c r="A14" s="36">
        <v>10</v>
      </c>
      <c r="B14" s="179" t="str">
        <f>IF('0. Lijst van componenten'!B16="","",'0. Lijst van componenten'!B16)</f>
        <v/>
      </c>
      <c r="C14" s="179" t="str">
        <f>IF('0. Lijst van componenten'!C16="","",'0. Lijst van componenten'!C16)</f>
        <v/>
      </c>
      <c r="D14" s="111" t="str">
        <f>IF('0. Lijst van componenten'!D16="","",'0. Lijst van componenten'!D16)</f>
        <v/>
      </c>
      <c r="E14" s="111" t="str">
        <f>IF('0. Lijst van componenten'!E16="","",'0. Lijst van componenten'!E16)</f>
        <v/>
      </c>
      <c r="F14" s="179"/>
      <c r="G14" s="179"/>
      <c r="H14" s="175"/>
      <c r="I14" s="130"/>
      <c r="M14" s="100"/>
      <c r="O14" s="116"/>
      <c r="P14" s="117" t="s">
        <v>22</v>
      </c>
      <c r="Q14" s="117"/>
      <c r="R14" s="119"/>
      <c r="S14" s="117"/>
      <c r="T14" s="118"/>
    </row>
    <row r="15" spans="1:20" ht="15.6" customHeight="1" x14ac:dyDescent="0.4">
      <c r="A15" s="36">
        <v>11</v>
      </c>
      <c r="B15" s="179" t="str">
        <f>IF('0. Lijst van componenten'!B17="","",'0. Lijst van componenten'!B17)</f>
        <v/>
      </c>
      <c r="C15" s="179" t="str">
        <f>IF('0. Lijst van componenten'!C17="","",'0. Lijst van componenten'!C17)</f>
        <v/>
      </c>
      <c r="D15" s="111" t="str">
        <f>IF('0. Lijst van componenten'!D17="","",'0. Lijst van componenten'!D17)</f>
        <v/>
      </c>
      <c r="E15" s="111" t="str">
        <f>IF('0. Lijst van componenten'!E17="","",'0. Lijst van componenten'!E17)</f>
        <v/>
      </c>
      <c r="F15" s="179"/>
      <c r="G15" s="179"/>
      <c r="H15" s="175"/>
      <c r="I15" s="130"/>
      <c r="O15" s="116"/>
      <c r="P15" s="120" t="s">
        <v>23</v>
      </c>
      <c r="Q15" s="117"/>
      <c r="R15" s="119"/>
      <c r="S15" s="117"/>
      <c r="T15" s="118"/>
    </row>
    <row r="16" spans="1:20" ht="16.899999999999999" customHeight="1" x14ac:dyDescent="0.4">
      <c r="A16" s="36">
        <v>12</v>
      </c>
      <c r="B16" s="179" t="str">
        <f>IF('0. Lijst van componenten'!B18="","",'0. Lijst van componenten'!B18)</f>
        <v/>
      </c>
      <c r="C16" s="179" t="str">
        <f>IF('0. Lijst van componenten'!C18="","",'0. Lijst van componenten'!C18)</f>
        <v/>
      </c>
      <c r="D16" s="111" t="str">
        <f>IF('0. Lijst van componenten'!D18="","",'0. Lijst van componenten'!D18)</f>
        <v/>
      </c>
      <c r="E16" s="111" t="str">
        <f>IF('0. Lijst van componenten'!E18="","",'0. Lijst van componenten'!E18)</f>
        <v/>
      </c>
      <c r="F16" s="179"/>
      <c r="G16" s="179"/>
      <c r="H16" s="175"/>
      <c r="I16" s="130"/>
      <c r="O16" s="116"/>
      <c r="P16" s="121" t="s">
        <v>25</v>
      </c>
      <c r="Q16" s="117"/>
      <c r="R16" s="119"/>
      <c r="S16" s="117"/>
      <c r="T16" s="118"/>
    </row>
    <row r="17" spans="1:20" ht="16.149999999999999" customHeight="1" x14ac:dyDescent="0.4">
      <c r="A17" s="36">
        <v>13</v>
      </c>
      <c r="B17" s="179" t="str">
        <f>IF('0. Lijst van componenten'!B19="","",'0. Lijst van componenten'!B19)</f>
        <v/>
      </c>
      <c r="C17" s="179" t="str">
        <f>IF('0. Lijst van componenten'!C19="","",'0. Lijst van componenten'!C19)</f>
        <v/>
      </c>
      <c r="D17" s="111" t="str">
        <f>IF('0. Lijst van componenten'!D19="","",'0. Lijst van componenten'!D19)</f>
        <v/>
      </c>
      <c r="E17" s="111" t="str">
        <f>IF('0. Lijst van componenten'!E19="","",'0. Lijst van componenten'!E19)</f>
        <v/>
      </c>
      <c r="F17" s="179"/>
      <c r="G17" s="179"/>
      <c r="H17" s="175"/>
      <c r="I17" s="130"/>
      <c r="O17" s="116"/>
      <c r="P17" s="122" t="s">
        <v>27</v>
      </c>
      <c r="Q17" s="117"/>
      <c r="R17" s="119"/>
      <c r="S17" s="117"/>
      <c r="T17" s="118"/>
    </row>
    <row r="18" spans="1:20" ht="15.6" customHeight="1" x14ac:dyDescent="0.4">
      <c r="A18" s="36">
        <v>14</v>
      </c>
      <c r="B18" s="179" t="str">
        <f>IF('0. Lijst van componenten'!B20="","",'0. Lijst van componenten'!B20)</f>
        <v/>
      </c>
      <c r="C18" s="179" t="str">
        <f>IF('0. Lijst van componenten'!C20="","",'0. Lijst van componenten'!C20)</f>
        <v/>
      </c>
      <c r="D18" s="111" t="str">
        <f>IF('0. Lijst van componenten'!D20="","",'0. Lijst van componenten'!D20)</f>
        <v/>
      </c>
      <c r="E18" s="111" t="str">
        <f>IF('0. Lijst van componenten'!E20="","",'0. Lijst van componenten'!E20)</f>
        <v/>
      </c>
      <c r="F18" s="179"/>
      <c r="G18" s="179"/>
      <c r="H18" s="175"/>
      <c r="I18" s="130"/>
      <c r="O18" s="116"/>
      <c r="P18" s="123" t="s">
        <v>28</v>
      </c>
      <c r="Q18" s="117"/>
      <c r="R18" s="119"/>
      <c r="S18" s="117"/>
      <c r="T18" s="118"/>
    </row>
    <row r="19" spans="1:20" ht="15" customHeight="1" x14ac:dyDescent="0.4">
      <c r="A19" s="36">
        <v>15</v>
      </c>
      <c r="B19" s="179" t="str">
        <f>IF('0. Lijst van componenten'!B21="","",'0. Lijst van componenten'!B21)</f>
        <v/>
      </c>
      <c r="C19" s="179" t="str">
        <f>IF('0. Lijst van componenten'!C21="","",'0. Lijst van componenten'!C21)</f>
        <v/>
      </c>
      <c r="D19" s="111" t="str">
        <f>IF('0. Lijst van componenten'!D21="","",'0. Lijst van componenten'!D21)</f>
        <v/>
      </c>
      <c r="E19" s="111" t="str">
        <f>IF('0. Lijst van componenten'!E21="","",'0. Lijst van componenten'!E21)</f>
        <v/>
      </c>
      <c r="F19" s="179"/>
      <c r="G19" s="179"/>
      <c r="H19" s="175"/>
      <c r="I19" s="130"/>
      <c r="O19" s="116"/>
      <c r="P19" s="124" t="s">
        <v>29</v>
      </c>
      <c r="Q19" s="117"/>
      <c r="R19" s="119"/>
      <c r="S19" s="117"/>
      <c r="T19" s="118"/>
    </row>
    <row r="20" spans="1:20" ht="15" customHeight="1" x14ac:dyDescent="0.4">
      <c r="A20" s="36">
        <v>16</v>
      </c>
      <c r="B20" s="179" t="str">
        <f>IF('0. Lijst van componenten'!B22="","",'0. Lijst van componenten'!B22)</f>
        <v/>
      </c>
      <c r="C20" s="179" t="str">
        <f>IF('0. Lijst van componenten'!C22="","",'0. Lijst van componenten'!C22)</f>
        <v/>
      </c>
      <c r="D20" s="111" t="str">
        <f>IF('0. Lijst van componenten'!D22="","",'0. Lijst van componenten'!D22)</f>
        <v/>
      </c>
      <c r="E20" s="111" t="str">
        <f>IF('0. Lijst van componenten'!E22="","",'0. Lijst van componenten'!E22)</f>
        <v/>
      </c>
      <c r="F20" s="179"/>
      <c r="G20" s="179"/>
      <c r="H20" s="175"/>
      <c r="I20" s="130"/>
      <c r="O20" s="116"/>
      <c r="P20" s="125" t="s">
        <v>30</v>
      </c>
      <c r="Q20" s="117"/>
      <c r="R20" s="119"/>
      <c r="S20" s="117"/>
      <c r="T20" s="118"/>
    </row>
    <row r="21" spans="1:20" ht="15.6" customHeight="1" x14ac:dyDescent="0.4">
      <c r="A21" s="36">
        <v>17</v>
      </c>
      <c r="B21" s="179" t="str">
        <f>IF('0. Lijst van componenten'!B23="","",'0. Lijst van componenten'!B23)</f>
        <v/>
      </c>
      <c r="C21" s="179" t="str">
        <f>IF('0. Lijst van componenten'!C23="","",'0. Lijst van componenten'!C23)</f>
        <v/>
      </c>
      <c r="D21" s="111" t="str">
        <f>IF('0. Lijst van componenten'!D23="","",'0. Lijst van componenten'!D23)</f>
        <v/>
      </c>
      <c r="E21" s="111" t="str">
        <f>IF('0. Lijst van componenten'!E23="","",'0. Lijst van componenten'!E23)</f>
        <v/>
      </c>
      <c r="F21" s="179"/>
      <c r="G21" s="179"/>
      <c r="H21" s="175"/>
      <c r="I21" s="130"/>
      <c r="O21" s="116"/>
      <c r="P21" s="126" t="s">
        <v>31</v>
      </c>
      <c r="Q21" s="117"/>
      <c r="R21" s="119"/>
      <c r="S21" s="117"/>
      <c r="T21" s="118"/>
    </row>
    <row r="22" spans="1:20" ht="16.149999999999999" customHeight="1" thickBot="1" x14ac:dyDescent="0.45">
      <c r="A22" s="36">
        <v>18</v>
      </c>
      <c r="B22" s="179" t="str">
        <f>IF('0. Lijst van componenten'!B24="","",'0. Lijst van componenten'!B24)</f>
        <v/>
      </c>
      <c r="C22" s="179" t="str">
        <f>IF('0. Lijst van componenten'!C24="","",'0. Lijst van componenten'!C24)</f>
        <v/>
      </c>
      <c r="D22" s="111" t="str">
        <f>IF('0. Lijst van componenten'!D24="","",'0. Lijst van componenten'!D24)</f>
        <v/>
      </c>
      <c r="E22" s="111" t="str">
        <f>IF('0. Lijst van componenten'!E24="","",'0. Lijst van componenten'!E24)</f>
        <v/>
      </c>
      <c r="F22" s="179"/>
      <c r="G22" s="179"/>
      <c r="H22" s="175"/>
      <c r="I22" s="130"/>
      <c r="O22" s="127"/>
      <c r="P22" s="128"/>
      <c r="Q22" s="128"/>
      <c r="R22" s="128"/>
      <c r="S22" s="128"/>
      <c r="T22" s="129"/>
    </row>
    <row r="23" spans="1:20" ht="13.15" customHeight="1" x14ac:dyDescent="0.4">
      <c r="A23" s="36">
        <v>19</v>
      </c>
      <c r="B23" s="179" t="str">
        <f>IF('0. Lijst van componenten'!B25="","",'0. Lijst van componenten'!B25)</f>
        <v/>
      </c>
      <c r="C23" s="179" t="str">
        <f>IF('0. Lijst van componenten'!C25="","",'0. Lijst van componenten'!C25)</f>
        <v/>
      </c>
      <c r="D23" s="111" t="str">
        <f>IF('0. Lijst van componenten'!D25="","",'0. Lijst van componenten'!D25)</f>
        <v/>
      </c>
      <c r="E23" s="111" t="str">
        <f>IF('0. Lijst van componenten'!E25="","",'0. Lijst van componenten'!E25)</f>
        <v/>
      </c>
      <c r="F23" s="179"/>
      <c r="G23" s="179"/>
      <c r="H23" s="175"/>
      <c r="I23" s="130"/>
      <c r="S23" t="s">
        <v>26</v>
      </c>
    </row>
    <row r="24" spans="1:20" ht="13.15" customHeight="1" x14ac:dyDescent="0.4">
      <c r="A24" s="36">
        <v>20</v>
      </c>
      <c r="B24" s="179" t="str">
        <f>IF('0. Lijst van componenten'!B26="","",'0. Lijst van componenten'!B26)</f>
        <v/>
      </c>
      <c r="C24" s="179" t="str">
        <f>IF('0. Lijst van componenten'!C26="","",'0. Lijst van componenten'!C26)</f>
        <v/>
      </c>
      <c r="D24" s="111" t="str">
        <f>IF('0. Lijst van componenten'!D26="","",'0. Lijst van componenten'!D26)</f>
        <v/>
      </c>
      <c r="E24" s="111" t="str">
        <f>IF('0. Lijst van componenten'!E26="","",'0. Lijst van componenten'!E26)</f>
        <v/>
      </c>
      <c r="F24" s="179"/>
      <c r="G24" s="179"/>
      <c r="H24" s="175"/>
      <c r="I24" s="130"/>
    </row>
    <row r="25" spans="1:20" ht="13.15" customHeight="1" x14ac:dyDescent="0.4">
      <c r="A25" s="36">
        <v>21</v>
      </c>
      <c r="B25" s="179" t="str">
        <f>IF('0. Lijst van componenten'!B27="","",'0. Lijst van componenten'!B27)</f>
        <v/>
      </c>
      <c r="C25" s="179" t="str">
        <f>IF('0. Lijst van componenten'!C27="","",'0. Lijst van componenten'!C27)</f>
        <v/>
      </c>
      <c r="D25" s="111" t="str">
        <f>IF('0. Lijst van componenten'!D27="","",'0. Lijst van componenten'!D27)</f>
        <v/>
      </c>
      <c r="E25" s="111" t="str">
        <f>IF('0. Lijst van componenten'!E27="","",'0. Lijst van componenten'!E27)</f>
        <v/>
      </c>
      <c r="F25" s="179"/>
      <c r="G25" s="179"/>
      <c r="H25" s="175"/>
      <c r="I25" s="130"/>
    </row>
    <row r="26" spans="1:20" ht="13.15" customHeight="1" x14ac:dyDescent="0.4">
      <c r="A26" s="36">
        <v>22</v>
      </c>
      <c r="B26" s="111" t="str">
        <f>IF('0. Lijst van componenten'!B28="","",'0. Lijst van componenten'!B28)</f>
        <v/>
      </c>
      <c r="C26" s="111" t="str">
        <f>IF('0. Lijst van componenten'!C28="","",'0. Lijst van componenten'!C28)</f>
        <v/>
      </c>
      <c r="D26" s="111" t="str">
        <f>IF('0. Lijst van componenten'!D28="","",'0. Lijst van componenten'!D28)</f>
        <v/>
      </c>
      <c r="E26" s="111" t="str">
        <f>IF('0. Lijst van componenten'!E28="","",'0. Lijst van componenten'!E28)</f>
        <v/>
      </c>
      <c r="F26" s="111"/>
      <c r="G26" s="111"/>
      <c r="H26" s="175"/>
      <c r="I26" s="130"/>
    </row>
    <row r="27" spans="1:20" ht="13.15" customHeight="1" x14ac:dyDescent="0.4">
      <c r="A27" s="36">
        <v>23</v>
      </c>
      <c r="B27" s="111" t="str">
        <f>IF('0. Lijst van componenten'!B29="","",'0. Lijst van componenten'!B29)</f>
        <v/>
      </c>
      <c r="C27" s="111" t="str">
        <f>IF('0. Lijst van componenten'!C29="","",'0. Lijst van componenten'!C29)</f>
        <v/>
      </c>
      <c r="D27" s="111" t="str">
        <f>IF('0. Lijst van componenten'!D29="","",'0. Lijst van componenten'!D29)</f>
        <v/>
      </c>
      <c r="E27" s="111" t="str">
        <f>IF('0. Lijst van componenten'!E29="","",'0. Lijst van componenten'!E29)</f>
        <v/>
      </c>
      <c r="F27" s="111"/>
      <c r="G27" s="111"/>
      <c r="H27" s="175"/>
      <c r="I27" s="130"/>
    </row>
    <row r="28" spans="1:20" ht="13.15" customHeight="1" x14ac:dyDescent="0.4">
      <c r="A28" s="36">
        <v>24</v>
      </c>
      <c r="B28" s="111" t="str">
        <f>IF('0. Lijst van componenten'!B30="","",'0. Lijst van componenten'!B30)</f>
        <v/>
      </c>
      <c r="C28" s="111" t="str">
        <f>IF('0. Lijst van componenten'!C30="","",'0. Lijst van componenten'!C30)</f>
        <v/>
      </c>
      <c r="D28" s="111" t="str">
        <f>IF('0. Lijst van componenten'!D30="","",'0. Lijst van componenten'!D30)</f>
        <v/>
      </c>
      <c r="E28" s="111" t="str">
        <f>IF('0. Lijst van componenten'!E30="","",'0. Lijst van componenten'!E30)</f>
        <v/>
      </c>
      <c r="F28" s="111"/>
      <c r="G28" s="111"/>
      <c r="H28" s="175"/>
      <c r="I28" s="130"/>
    </row>
    <row r="29" spans="1:20" ht="13.15" customHeight="1" x14ac:dyDescent="0.4">
      <c r="A29" s="36">
        <v>25</v>
      </c>
      <c r="B29" s="111" t="str">
        <f>IF('0. Lijst van componenten'!B31="","",'0. Lijst van componenten'!B31)</f>
        <v/>
      </c>
      <c r="C29" s="111" t="str">
        <f>IF('0. Lijst van componenten'!C31="","",'0. Lijst van componenten'!C31)</f>
        <v/>
      </c>
      <c r="D29" s="111" t="str">
        <f>IF('0. Lijst van componenten'!D31="","",'0. Lijst van componenten'!D31)</f>
        <v/>
      </c>
      <c r="E29" s="111" t="str">
        <f>IF('0. Lijst van componenten'!E31="","",'0. Lijst van componenten'!E31)</f>
        <v/>
      </c>
      <c r="F29" s="111"/>
      <c r="G29" s="111"/>
      <c r="H29" s="175"/>
      <c r="I29" s="130"/>
    </row>
    <row r="30" spans="1:20" ht="13.15" customHeight="1" x14ac:dyDescent="0.4">
      <c r="A30" s="36">
        <v>26</v>
      </c>
      <c r="B30" s="111" t="str">
        <f>IF('0. Lijst van componenten'!B32="","",'0. Lijst van componenten'!B32)</f>
        <v/>
      </c>
      <c r="C30" s="111" t="str">
        <f>IF('0. Lijst van componenten'!C32="","",'0. Lijst van componenten'!C32)</f>
        <v/>
      </c>
      <c r="D30" s="111" t="str">
        <f>IF('0. Lijst van componenten'!D32="","",'0. Lijst van componenten'!D32)</f>
        <v/>
      </c>
      <c r="E30" s="111" t="str">
        <f>IF('0. Lijst van componenten'!E32="","",'0. Lijst van componenten'!E32)</f>
        <v/>
      </c>
      <c r="F30" s="111"/>
      <c r="G30" s="111"/>
      <c r="H30" s="175"/>
      <c r="I30" s="130"/>
    </row>
    <row r="31" spans="1:20" ht="13.15" customHeight="1" x14ac:dyDescent="0.4">
      <c r="A31" s="36">
        <v>27</v>
      </c>
      <c r="B31" s="111" t="str">
        <f>IF('0. Lijst van componenten'!B33="","",'0. Lijst van componenten'!B33)</f>
        <v/>
      </c>
      <c r="C31" s="111" t="str">
        <f>IF('0. Lijst van componenten'!C33="","",'0. Lijst van componenten'!C33)</f>
        <v/>
      </c>
      <c r="D31" s="111" t="str">
        <f>IF('0. Lijst van componenten'!D33="","",'0. Lijst van componenten'!D33)</f>
        <v/>
      </c>
      <c r="E31" s="111" t="str">
        <f>IF('0. Lijst van componenten'!E33="","",'0. Lijst van componenten'!E33)</f>
        <v/>
      </c>
      <c r="F31" s="111"/>
      <c r="G31" s="111"/>
      <c r="H31" s="175"/>
      <c r="I31" s="130"/>
    </row>
    <row r="32" spans="1:20" ht="13.15" customHeight="1" x14ac:dyDescent="0.4">
      <c r="A32" s="36">
        <v>28</v>
      </c>
      <c r="B32" s="111" t="str">
        <f>IF('0. Lijst van componenten'!B34="","",'0. Lijst van componenten'!B34)</f>
        <v/>
      </c>
      <c r="C32" s="111" t="str">
        <f>IF('0. Lijst van componenten'!C34="","",'0. Lijst van componenten'!C34)</f>
        <v/>
      </c>
      <c r="D32" s="111" t="str">
        <f>IF('0. Lijst van componenten'!D34="","",'0. Lijst van componenten'!D34)</f>
        <v/>
      </c>
      <c r="E32" s="111" t="str">
        <f>IF('0. Lijst van componenten'!E34="","",'0. Lijst van componenten'!E34)</f>
        <v/>
      </c>
      <c r="F32" s="111"/>
      <c r="G32" s="111"/>
      <c r="H32" s="175"/>
      <c r="I32" s="130"/>
    </row>
    <row r="33" spans="1:9" ht="13.15" customHeight="1" x14ac:dyDescent="0.4">
      <c r="A33" s="36">
        <v>29</v>
      </c>
      <c r="B33" s="111" t="str">
        <f>IF('0. Lijst van componenten'!B35="","",'0. Lijst van componenten'!B35)</f>
        <v/>
      </c>
      <c r="C33" s="111" t="str">
        <f>IF('0. Lijst van componenten'!C35="","",'0. Lijst van componenten'!C35)</f>
        <v/>
      </c>
      <c r="D33" s="111" t="str">
        <f>IF('0. Lijst van componenten'!D35="","",'0. Lijst van componenten'!D35)</f>
        <v/>
      </c>
      <c r="E33" s="111" t="str">
        <f>IF('0. Lijst van componenten'!E35="","",'0. Lijst van componenten'!E35)</f>
        <v/>
      </c>
      <c r="F33" s="111"/>
      <c r="G33" s="111"/>
      <c r="H33" s="175"/>
      <c r="I33" s="130"/>
    </row>
    <row r="34" spans="1:9" ht="13.15" customHeight="1" x14ac:dyDescent="0.4">
      <c r="A34" s="36">
        <v>30</v>
      </c>
      <c r="B34" s="111" t="str">
        <f>IF('0. Lijst van componenten'!B36="","",'0. Lijst van componenten'!B36)</f>
        <v/>
      </c>
      <c r="C34" s="111" t="str">
        <f>IF('0. Lijst van componenten'!C36="","",'0. Lijst van componenten'!C36)</f>
        <v/>
      </c>
      <c r="D34" s="111" t="str">
        <f>IF('0. Lijst van componenten'!D36="","",'0. Lijst van componenten'!D36)</f>
        <v/>
      </c>
      <c r="E34" s="111" t="str">
        <f>IF('0. Lijst van componenten'!E36="","",'0. Lijst van componenten'!E36)</f>
        <v/>
      </c>
      <c r="F34" s="111"/>
      <c r="G34" s="111"/>
      <c r="H34" s="175"/>
      <c r="I34" s="130"/>
    </row>
    <row r="35" spans="1:9" ht="26.25" x14ac:dyDescent="0.4">
      <c r="A35" s="36">
        <v>31</v>
      </c>
      <c r="B35" s="111" t="str">
        <f>IF('0. Lijst van componenten'!B37="","",'0. Lijst van componenten'!B37)</f>
        <v/>
      </c>
      <c r="C35" s="111" t="str">
        <f>IF('0. Lijst van componenten'!C37="","",'0. Lijst van componenten'!C37)</f>
        <v/>
      </c>
      <c r="D35" s="111" t="str">
        <f>IF('0. Lijst van componenten'!D37="","",'0. Lijst van componenten'!D37)</f>
        <v/>
      </c>
      <c r="E35" s="111" t="str">
        <f>IF('0. Lijst van componenten'!E37="","",'0. Lijst van componenten'!E37)</f>
        <v/>
      </c>
      <c r="F35" s="111"/>
      <c r="G35" s="111"/>
      <c r="H35" s="175"/>
      <c r="I35" s="130"/>
    </row>
    <row r="36" spans="1:9" ht="26.25" x14ac:dyDescent="0.4">
      <c r="A36" s="36">
        <v>32</v>
      </c>
      <c r="B36" s="111" t="str">
        <f>IF('0. Lijst van componenten'!B38="","",'0. Lijst van componenten'!B38)</f>
        <v/>
      </c>
      <c r="C36" s="111" t="str">
        <f>IF('0. Lijst van componenten'!C38="","",'0. Lijst van componenten'!C38)</f>
        <v/>
      </c>
      <c r="D36" s="111" t="str">
        <f>IF('0. Lijst van componenten'!D38="","",'0. Lijst van componenten'!D38)</f>
        <v/>
      </c>
      <c r="E36" s="111" t="str">
        <f>IF('0. Lijst van componenten'!E38="","",'0. Lijst van componenten'!E38)</f>
        <v/>
      </c>
      <c r="F36" s="111"/>
      <c r="G36" s="111"/>
      <c r="H36" s="175"/>
      <c r="I36" s="130"/>
    </row>
    <row r="37" spans="1:9" ht="26.25" x14ac:dyDescent="0.4">
      <c r="A37" s="36">
        <v>33</v>
      </c>
      <c r="B37" s="111" t="str">
        <f>IF('0. Lijst van componenten'!B39="","",'0. Lijst van componenten'!B39)</f>
        <v/>
      </c>
      <c r="C37" s="111" t="str">
        <f>IF('0. Lijst van componenten'!C39="","",'0. Lijst van componenten'!C39)</f>
        <v/>
      </c>
      <c r="D37" s="111" t="str">
        <f>IF('0. Lijst van componenten'!D39="","",'0. Lijst van componenten'!D39)</f>
        <v/>
      </c>
      <c r="E37" s="111" t="str">
        <f>IF('0. Lijst van componenten'!E39="","",'0. Lijst van componenten'!E39)</f>
        <v/>
      </c>
      <c r="F37" s="111"/>
      <c r="G37" s="111"/>
      <c r="H37" s="175"/>
      <c r="I37" s="130"/>
    </row>
    <row r="38" spans="1:9" ht="26.25" x14ac:dyDescent="0.4">
      <c r="A38" s="36">
        <v>34</v>
      </c>
      <c r="B38" s="111" t="str">
        <f>IF('0. Lijst van componenten'!B40="","",'0. Lijst van componenten'!B40)</f>
        <v/>
      </c>
      <c r="C38" s="111" t="str">
        <f>IF('0. Lijst van componenten'!C40="","",'0. Lijst van componenten'!C40)</f>
        <v/>
      </c>
      <c r="D38" s="111" t="str">
        <f>IF('0. Lijst van componenten'!D40="","",'0. Lijst van componenten'!D40)</f>
        <v/>
      </c>
      <c r="E38" s="111" t="str">
        <f>IF('0. Lijst van componenten'!E40="","",'0. Lijst van componenten'!E40)</f>
        <v/>
      </c>
      <c r="F38" s="111"/>
      <c r="G38" s="111"/>
      <c r="H38" s="175"/>
      <c r="I38" s="130"/>
    </row>
    <row r="39" spans="1:9" ht="26.25" x14ac:dyDescent="0.4">
      <c r="A39" s="36">
        <v>35</v>
      </c>
      <c r="B39" s="111" t="str">
        <f>IF('0. Lijst van componenten'!B41="","",'0. Lijst van componenten'!B41)</f>
        <v/>
      </c>
      <c r="C39" s="111" t="str">
        <f>IF('0. Lijst van componenten'!C41="","",'0. Lijst van componenten'!C41)</f>
        <v/>
      </c>
      <c r="D39" s="111" t="str">
        <f>IF('0. Lijst van componenten'!D41="","",'0. Lijst van componenten'!D41)</f>
        <v/>
      </c>
      <c r="E39" s="111" t="str">
        <f>IF('0. Lijst van componenten'!E41="","",'0. Lijst van componenten'!E41)</f>
        <v/>
      </c>
      <c r="F39" s="111"/>
      <c r="G39" s="111"/>
      <c r="H39" s="175"/>
      <c r="I39" s="130"/>
    </row>
    <row r="40" spans="1:9" ht="26.25" x14ac:dyDescent="0.4">
      <c r="A40" s="36">
        <v>36</v>
      </c>
      <c r="B40" s="111" t="str">
        <f>IF('0. Lijst van componenten'!B42="","",'0. Lijst van componenten'!B42)</f>
        <v/>
      </c>
      <c r="C40" s="111" t="str">
        <f>IF('0. Lijst van componenten'!C42="","",'0. Lijst van componenten'!C42)</f>
        <v/>
      </c>
      <c r="D40" s="111" t="str">
        <f>IF('0. Lijst van componenten'!D42="","",'0. Lijst van componenten'!D42)</f>
        <v/>
      </c>
      <c r="E40" s="111" t="str">
        <f>IF('0. Lijst van componenten'!E42="","",'0. Lijst van componenten'!E42)</f>
        <v/>
      </c>
      <c r="F40" s="111"/>
      <c r="G40" s="111"/>
      <c r="H40" s="175"/>
      <c r="I40" s="130"/>
    </row>
    <row r="41" spans="1:9" ht="26.25" x14ac:dyDescent="0.4">
      <c r="A41" s="36">
        <v>37</v>
      </c>
      <c r="B41" s="111" t="str">
        <f>IF('0. Lijst van componenten'!B43="","",'0. Lijst van componenten'!B43)</f>
        <v/>
      </c>
      <c r="C41" s="111" t="str">
        <f>IF('0. Lijst van componenten'!C43="","",'0. Lijst van componenten'!C43)</f>
        <v/>
      </c>
      <c r="D41" s="111" t="str">
        <f>IF('0. Lijst van componenten'!D43="","",'0. Lijst van componenten'!D43)</f>
        <v/>
      </c>
      <c r="E41" s="111" t="str">
        <f>IF('0. Lijst van componenten'!E43="","",'0. Lijst van componenten'!E43)</f>
        <v/>
      </c>
      <c r="F41" s="111"/>
      <c r="G41" s="111"/>
      <c r="H41" s="175"/>
      <c r="I41" s="130"/>
    </row>
    <row r="42" spans="1:9" ht="26.25" x14ac:dyDescent="0.4">
      <c r="A42" s="36">
        <v>38</v>
      </c>
      <c r="B42" s="111" t="str">
        <f>IF('0. Lijst van componenten'!B44="","",'0. Lijst van componenten'!B44)</f>
        <v/>
      </c>
      <c r="C42" s="111" t="str">
        <f>IF('0. Lijst van componenten'!C44="","",'0. Lijst van componenten'!C44)</f>
        <v/>
      </c>
      <c r="D42" s="111" t="str">
        <f>IF('0. Lijst van componenten'!D44="","",'0. Lijst van componenten'!D44)</f>
        <v/>
      </c>
      <c r="E42" s="111" t="str">
        <f>IF('0. Lijst van componenten'!E44="","",'0. Lijst van componenten'!E44)</f>
        <v/>
      </c>
      <c r="F42" s="111"/>
      <c r="G42" s="111"/>
      <c r="H42" s="175"/>
      <c r="I42" s="130"/>
    </row>
    <row r="43" spans="1:9" ht="26.25" x14ac:dyDescent="0.4">
      <c r="A43" s="36">
        <v>39</v>
      </c>
      <c r="B43" s="111" t="str">
        <f>IF('0. Lijst van componenten'!B45="","",'0. Lijst van componenten'!B45)</f>
        <v/>
      </c>
      <c r="C43" s="111" t="str">
        <f>IF('0. Lijst van componenten'!C45="","",'0. Lijst van componenten'!C45)</f>
        <v/>
      </c>
      <c r="D43" s="111" t="str">
        <f>IF('0. Lijst van componenten'!D45="","",'0. Lijst van componenten'!D45)</f>
        <v/>
      </c>
      <c r="E43" s="111" t="str">
        <f>IF('0. Lijst van componenten'!E45="","",'0. Lijst van componenten'!E45)</f>
        <v/>
      </c>
      <c r="F43" s="111"/>
      <c r="G43" s="111"/>
      <c r="H43" s="175"/>
      <c r="I43" s="130"/>
    </row>
    <row r="44" spans="1:9" ht="26.25" x14ac:dyDescent="0.4">
      <c r="A44" s="36">
        <v>40</v>
      </c>
      <c r="B44" s="111" t="str">
        <f>IF('0. Lijst van componenten'!B46="","",'0. Lijst van componenten'!B46)</f>
        <v/>
      </c>
      <c r="C44" s="111" t="str">
        <f>IF('0. Lijst van componenten'!C46="","",'0. Lijst van componenten'!C46)</f>
        <v/>
      </c>
      <c r="D44" s="111" t="str">
        <f>IF('0. Lijst van componenten'!D46="","",'0. Lijst van componenten'!D46)</f>
        <v/>
      </c>
      <c r="E44" s="111" t="str">
        <f>IF('0. Lijst van componenten'!E46="","",'0. Lijst van componenten'!E46)</f>
        <v/>
      </c>
      <c r="F44" s="111"/>
      <c r="G44" s="111"/>
      <c r="H44" s="175"/>
      <c r="I44" s="130"/>
    </row>
    <row r="45" spans="1:9" ht="26.25" x14ac:dyDescent="0.4">
      <c r="A45" s="36">
        <v>41</v>
      </c>
      <c r="B45" s="111" t="str">
        <f>IF('0. Lijst van componenten'!B47="","",'0. Lijst van componenten'!B47)</f>
        <v/>
      </c>
      <c r="C45" s="111" t="str">
        <f>IF('0. Lijst van componenten'!C47="","",'0. Lijst van componenten'!C47)</f>
        <v/>
      </c>
      <c r="D45" s="111" t="str">
        <f>IF('0. Lijst van componenten'!D47="","",'0. Lijst van componenten'!D47)</f>
        <v/>
      </c>
      <c r="E45" s="111" t="str">
        <f>IF('0. Lijst van componenten'!E47="","",'0. Lijst van componenten'!E47)</f>
        <v/>
      </c>
      <c r="F45" s="111"/>
      <c r="G45" s="111"/>
      <c r="H45" s="175"/>
      <c r="I45" s="130"/>
    </row>
    <row r="46" spans="1:9" ht="26.25" x14ac:dyDescent="0.4">
      <c r="A46" s="36">
        <v>42</v>
      </c>
      <c r="B46" s="111" t="str">
        <f>IF('0. Lijst van componenten'!B48="","",'0. Lijst van componenten'!B48)</f>
        <v/>
      </c>
      <c r="C46" s="111" t="str">
        <f>IF('0. Lijst van componenten'!C48="","",'0. Lijst van componenten'!C48)</f>
        <v/>
      </c>
      <c r="D46" s="111" t="str">
        <f>IF('0. Lijst van componenten'!D48="","",'0. Lijst van componenten'!D48)</f>
        <v/>
      </c>
      <c r="E46" s="111" t="str">
        <f>IF('0. Lijst van componenten'!E48="","",'0. Lijst van componenten'!E48)</f>
        <v/>
      </c>
      <c r="F46" s="111"/>
      <c r="G46" s="111"/>
      <c r="H46" s="175"/>
      <c r="I46" s="130"/>
    </row>
    <row r="47" spans="1:9" ht="26.25" x14ac:dyDescent="0.4">
      <c r="A47" s="36">
        <v>43</v>
      </c>
      <c r="B47" s="111" t="str">
        <f>IF('0. Lijst van componenten'!B49="","",'0. Lijst van componenten'!B49)</f>
        <v/>
      </c>
      <c r="C47" s="111" t="str">
        <f>IF('0. Lijst van componenten'!C49="","",'0. Lijst van componenten'!C49)</f>
        <v/>
      </c>
      <c r="D47" s="111" t="str">
        <f>IF('0. Lijst van componenten'!D49="","",'0. Lijst van componenten'!D49)</f>
        <v/>
      </c>
      <c r="E47" s="111" t="str">
        <f>IF('0. Lijst van componenten'!E49="","",'0. Lijst van componenten'!E49)</f>
        <v/>
      </c>
      <c r="F47" s="111"/>
      <c r="G47" s="111"/>
      <c r="H47" s="175"/>
      <c r="I47" s="130"/>
    </row>
    <row r="48" spans="1:9" ht="26.25" x14ac:dyDescent="0.4">
      <c r="A48" s="36">
        <v>44</v>
      </c>
      <c r="B48" s="111" t="str">
        <f>IF('0. Lijst van componenten'!B50="","",'0. Lijst van componenten'!B50)</f>
        <v/>
      </c>
      <c r="C48" s="111" t="str">
        <f>IF('0. Lijst van componenten'!C50="","",'0. Lijst van componenten'!C50)</f>
        <v/>
      </c>
      <c r="D48" s="111" t="str">
        <f>IF('0. Lijst van componenten'!D50="","",'0. Lijst van componenten'!D50)</f>
        <v/>
      </c>
      <c r="E48" s="111" t="str">
        <f>IF('0. Lijst van componenten'!E50="","",'0. Lijst van componenten'!E50)</f>
        <v/>
      </c>
      <c r="F48" s="111"/>
      <c r="G48" s="111"/>
      <c r="H48" s="175"/>
      <c r="I48" s="130"/>
    </row>
    <row r="49" spans="1:9" ht="26.25" x14ac:dyDescent="0.4">
      <c r="A49" s="36">
        <v>45</v>
      </c>
      <c r="B49" s="111" t="str">
        <f>IF('0. Lijst van componenten'!B51="","",'0. Lijst van componenten'!B51)</f>
        <v/>
      </c>
      <c r="C49" s="111" t="str">
        <f>IF('0. Lijst van componenten'!C51="","",'0. Lijst van componenten'!C51)</f>
        <v/>
      </c>
      <c r="D49" s="111" t="str">
        <f>IF('0. Lijst van componenten'!D51="","",'0. Lijst van componenten'!D51)</f>
        <v/>
      </c>
      <c r="E49" s="111" t="str">
        <f>IF('0. Lijst van componenten'!E51="","",'0. Lijst van componenten'!E51)</f>
        <v/>
      </c>
      <c r="F49" s="111"/>
      <c r="G49" s="111"/>
      <c r="H49" s="175"/>
      <c r="I49" s="130"/>
    </row>
    <row r="50" spans="1:9" ht="26.25" x14ac:dyDescent="0.4">
      <c r="A50" s="36">
        <v>46</v>
      </c>
      <c r="B50" s="111" t="str">
        <f>IF('0. Lijst van componenten'!B52="","",'0. Lijst van componenten'!B52)</f>
        <v/>
      </c>
      <c r="C50" s="111" t="str">
        <f>IF('0. Lijst van componenten'!C52="","",'0. Lijst van componenten'!C52)</f>
        <v/>
      </c>
      <c r="D50" s="111" t="str">
        <f>IF('0. Lijst van componenten'!D52="","",'0. Lijst van componenten'!D52)</f>
        <v/>
      </c>
      <c r="E50" s="111" t="str">
        <f>IF('0. Lijst van componenten'!E52="","",'0. Lijst van componenten'!E52)</f>
        <v/>
      </c>
      <c r="F50" s="111"/>
      <c r="G50" s="111"/>
      <c r="H50" s="175"/>
      <c r="I50" s="130"/>
    </row>
    <row r="51" spans="1:9" ht="26.25" x14ac:dyDescent="0.4">
      <c r="A51" s="36">
        <v>47</v>
      </c>
      <c r="B51" s="111" t="str">
        <f>IF('0. Lijst van componenten'!B53="","",'0. Lijst van componenten'!B53)</f>
        <v/>
      </c>
      <c r="C51" s="111" t="str">
        <f>IF('0. Lijst van componenten'!C53="","",'0. Lijst van componenten'!C53)</f>
        <v/>
      </c>
      <c r="D51" s="111" t="str">
        <f>IF('0. Lijst van componenten'!D53="","",'0. Lijst van componenten'!D53)</f>
        <v/>
      </c>
      <c r="E51" s="111" t="str">
        <f>IF('0. Lijst van componenten'!E53="","",'0. Lijst van componenten'!E53)</f>
        <v/>
      </c>
      <c r="F51" s="111"/>
      <c r="G51" s="111"/>
      <c r="H51" s="175"/>
      <c r="I51" s="130"/>
    </row>
    <row r="52" spans="1:9" ht="26.25" x14ac:dyDescent="0.4">
      <c r="A52" s="36">
        <v>48</v>
      </c>
      <c r="B52" s="111" t="str">
        <f>IF('0. Lijst van componenten'!B54="","",'0. Lijst van componenten'!B54)</f>
        <v/>
      </c>
      <c r="C52" s="111" t="str">
        <f>IF('0. Lijst van componenten'!C54="","",'0. Lijst van componenten'!C54)</f>
        <v/>
      </c>
      <c r="D52" s="111" t="str">
        <f>IF('0. Lijst van componenten'!D54="","",'0. Lijst van componenten'!D54)</f>
        <v/>
      </c>
      <c r="E52" s="111" t="str">
        <f>IF('0. Lijst van componenten'!E54="","",'0. Lijst van componenten'!E54)</f>
        <v/>
      </c>
      <c r="F52" s="111"/>
      <c r="G52" s="111"/>
      <c r="H52" s="175"/>
      <c r="I52" s="130"/>
    </row>
    <row r="53" spans="1:9" ht="26.25" x14ac:dyDescent="0.4">
      <c r="A53" s="36">
        <v>49</v>
      </c>
      <c r="B53" s="111" t="str">
        <f>IF('0. Lijst van componenten'!B55="","",'0. Lijst van componenten'!B55)</f>
        <v/>
      </c>
      <c r="C53" s="111" t="str">
        <f>IF('0. Lijst van componenten'!C55="","",'0. Lijst van componenten'!C55)</f>
        <v/>
      </c>
      <c r="D53" s="111" t="str">
        <f>IF('0. Lijst van componenten'!D55="","",'0. Lijst van componenten'!D55)</f>
        <v/>
      </c>
      <c r="E53" s="111" t="str">
        <f>IF('0. Lijst van componenten'!E55="","",'0. Lijst van componenten'!E55)</f>
        <v/>
      </c>
      <c r="F53" s="111"/>
      <c r="G53" s="111"/>
      <c r="H53" s="175"/>
      <c r="I53" s="130"/>
    </row>
    <row r="54" spans="1:9" ht="26.25" x14ac:dyDescent="0.4">
      <c r="A54" s="36">
        <v>50</v>
      </c>
      <c r="B54" s="111" t="str">
        <f>IF('0. Lijst van componenten'!B56="","",'0. Lijst van componenten'!B56)</f>
        <v/>
      </c>
      <c r="C54" s="111" t="str">
        <f>IF('0. Lijst van componenten'!C56="","",'0. Lijst van componenten'!C56)</f>
        <v/>
      </c>
      <c r="D54" s="111" t="str">
        <f>IF('0. Lijst van componenten'!D56="","",'0. Lijst van componenten'!D56)</f>
        <v/>
      </c>
      <c r="E54" s="111" t="str">
        <f>IF('0. Lijst van componenten'!E56="","",'0. Lijst van componenten'!E56)</f>
        <v/>
      </c>
      <c r="F54" s="111"/>
      <c r="G54" s="111"/>
      <c r="H54" s="175"/>
      <c r="I54" s="130"/>
    </row>
    <row r="55" spans="1:9" x14ac:dyDescent="0.25">
      <c r="A55" s="109"/>
      <c r="B55" s="110"/>
      <c r="C55" s="110"/>
      <c r="D55" s="110"/>
      <c r="E55" s="110"/>
      <c r="F55" s="109"/>
      <c r="G55" s="109"/>
      <c r="H55" s="109"/>
    </row>
    <row r="56" spans="1:9" x14ac:dyDescent="0.25">
      <c r="A56" s="109"/>
      <c r="B56" s="110"/>
      <c r="C56" s="110"/>
      <c r="D56" s="110"/>
      <c r="E56" s="110"/>
      <c r="F56" s="109"/>
      <c r="G56" s="109"/>
      <c r="H56" s="109"/>
    </row>
    <row r="57" spans="1:9" x14ac:dyDescent="0.25">
      <c r="A57" s="109"/>
      <c r="B57" s="110"/>
      <c r="C57" s="110"/>
      <c r="D57" s="110"/>
      <c r="E57" s="110"/>
      <c r="F57" s="109"/>
      <c r="G57" s="109"/>
      <c r="H57" s="109"/>
    </row>
    <row r="58" spans="1:9" x14ac:dyDescent="0.25">
      <c r="A58" s="109"/>
      <c r="B58" s="110"/>
      <c r="C58" s="110"/>
      <c r="D58" s="110"/>
      <c r="E58" s="110"/>
      <c r="F58" s="109"/>
      <c r="G58" s="109"/>
      <c r="H58" s="109"/>
    </row>
    <row r="59" spans="1:9" x14ac:dyDescent="0.25">
      <c r="A59" s="109"/>
      <c r="B59" s="110"/>
      <c r="C59" s="110"/>
      <c r="D59" s="110"/>
      <c r="E59" s="110"/>
      <c r="F59" s="109"/>
      <c r="G59" s="109"/>
      <c r="H59" s="109"/>
    </row>
    <row r="60" spans="1:9" x14ac:dyDescent="0.25">
      <c r="A60" s="109"/>
      <c r="B60" s="110"/>
      <c r="C60" s="110"/>
      <c r="D60" s="110"/>
      <c r="E60" s="110"/>
      <c r="F60" s="109"/>
      <c r="G60" s="109"/>
      <c r="H60" s="109"/>
    </row>
    <row r="61" spans="1:9" x14ac:dyDescent="0.25">
      <c r="A61" s="109"/>
      <c r="B61" s="110"/>
      <c r="C61" s="110"/>
      <c r="D61" s="110"/>
      <c r="E61" s="110"/>
      <c r="F61" s="109"/>
      <c r="G61" s="109"/>
      <c r="H61" s="109"/>
    </row>
  </sheetData>
  <mergeCells count="3">
    <mergeCell ref="A1:F1"/>
    <mergeCell ref="J8:J9"/>
    <mergeCell ref="K8:K9"/>
  </mergeCells>
  <conditionalFormatting sqref="P21">
    <cfRule type="cellIs" dxfId="34" priority="29" operator="between">
      <formula>21</formula>
      <formula>40</formula>
    </cfRule>
    <cfRule type="cellIs" dxfId="33" priority="30" operator="between">
      <formula>41</formula>
      <formula>60</formula>
    </cfRule>
    <cfRule type="cellIs" dxfId="32" priority="31" operator="between">
      <formula>61</formula>
      <formula>80</formula>
    </cfRule>
    <cfRule type="cellIs" dxfId="31" priority="32" operator="between">
      <formula>81</formula>
      <formula>100</formula>
    </cfRule>
    <cfRule type="cellIs" dxfId="30" priority="33" operator="between">
      <formula>101</formula>
      <formula>120</formula>
    </cfRule>
    <cfRule type="cellIs" dxfId="29" priority="34" operator="between">
      <formula>121</formula>
      <formula>140</formula>
    </cfRule>
    <cfRule type="cellIs" dxfId="28" priority="35" operator="between">
      <formula>0</formula>
      <formula>20</formula>
    </cfRule>
  </conditionalFormatting>
  <conditionalFormatting sqref="P20">
    <cfRule type="cellIs" dxfId="27" priority="22" operator="between">
      <formula>21</formula>
      <formula>40</formula>
    </cfRule>
    <cfRule type="cellIs" dxfId="26" priority="23" operator="between">
      <formula>41</formula>
      <formula>60</formula>
    </cfRule>
    <cfRule type="cellIs" dxfId="25" priority="24" operator="between">
      <formula>61</formula>
      <formula>80</formula>
    </cfRule>
    <cfRule type="cellIs" dxfId="24" priority="25" operator="between">
      <formula>81</formula>
      <formula>100</formula>
    </cfRule>
    <cfRule type="cellIs" dxfId="23" priority="26" operator="between">
      <formula>101</formula>
      <formula>120</formula>
    </cfRule>
    <cfRule type="cellIs" dxfId="22" priority="27" operator="between">
      <formula>121</formula>
      <formula>140</formula>
    </cfRule>
    <cfRule type="cellIs" dxfId="21" priority="28" operator="between">
      <formula>0</formula>
      <formula>20</formula>
    </cfRule>
  </conditionalFormatting>
  <conditionalFormatting sqref="P19">
    <cfRule type="cellIs" dxfId="20" priority="15" operator="between">
      <formula>21</formula>
      <formula>40</formula>
    </cfRule>
    <cfRule type="cellIs" dxfId="19" priority="16" operator="between">
      <formula>41</formula>
      <formula>60</formula>
    </cfRule>
    <cfRule type="cellIs" dxfId="18" priority="17" operator="between">
      <formula>61</formula>
      <formula>80</formula>
    </cfRule>
    <cfRule type="cellIs" dxfId="17" priority="18" operator="between">
      <formula>81</formula>
      <formula>100</formula>
    </cfRule>
    <cfRule type="cellIs" dxfId="16" priority="19" operator="between">
      <formula>101</formula>
      <formula>120</formula>
    </cfRule>
    <cfRule type="cellIs" dxfId="15" priority="20" operator="between">
      <formula>121</formula>
      <formula>140</formula>
    </cfRule>
    <cfRule type="cellIs" dxfId="14" priority="21" operator="between">
      <formula>0</formula>
      <formula>20</formula>
    </cfRule>
  </conditionalFormatting>
  <conditionalFormatting sqref="P17">
    <cfRule type="cellIs" dxfId="13" priority="8" operator="between">
      <formula>51</formula>
      <formula>100</formula>
    </cfRule>
    <cfRule type="cellIs" dxfId="12" priority="9" operator="between">
      <formula>101</formula>
      <formula>150</formula>
    </cfRule>
    <cfRule type="cellIs" dxfId="11" priority="10" operator="between">
      <formula>151</formula>
      <formula>200</formula>
    </cfRule>
    <cfRule type="cellIs" dxfId="10" priority="11" operator="between">
      <formula>201</formula>
      <formula>250</formula>
    </cfRule>
    <cfRule type="cellIs" dxfId="9" priority="12" operator="between">
      <formula>251</formula>
      <formula>300</formula>
    </cfRule>
    <cfRule type="cellIs" dxfId="8" priority="13" operator="between">
      <formula>301</formula>
      <formula>350</formula>
    </cfRule>
    <cfRule type="cellIs" dxfId="7" priority="14" operator="between">
      <formula>0</formula>
      <formula>50</formula>
    </cfRule>
  </conditionalFormatting>
  <conditionalFormatting sqref="K8">
    <cfRule type="cellIs" dxfId="6" priority="1" operator="equal">
      <formula>"A"</formula>
    </cfRule>
    <cfRule type="cellIs" dxfId="5" priority="2" operator="equal">
      <formula>"B"</formula>
    </cfRule>
    <cfRule type="cellIs" dxfId="4" priority="3" operator="equal">
      <formula>"C"</formula>
    </cfRule>
    <cfRule type="cellIs" dxfId="3" priority="4" operator="equal">
      <formula>"D"</formula>
    </cfRule>
    <cfRule type="cellIs" dxfId="2" priority="5" operator="equal">
      <formula>"E"</formula>
    </cfRule>
    <cfRule type="cellIs" dxfId="1" priority="6" operator="equal">
      <formula>"F"</formula>
    </cfRule>
    <cfRule type="cellIs" dxfId="0" priority="7" operator="equal">
      <formula>"G"</formula>
    </cfRule>
  </conditionalFormatting>
  <dataValidations count="1">
    <dataValidation type="list" allowBlank="1" showInputMessage="1" showErrorMessage="1" sqref="F5:F9" xr:uid="{01F4974F-7AF8-4E89-894E-044ED2E57326}">
      <formula1>$P$15:$P$21</formula1>
    </dataValidation>
  </dataValidations>
  <pageMargins left="0.7" right="0.7" top="0.75" bottom="0.75" header="0.3" footer="0.3"/>
  <pageSetup paperSize="9" scale="4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636E24A518414AB6447F47EC7CAC4D" ma:contentTypeVersion="10" ma:contentTypeDescription="Een nieuw document maken." ma:contentTypeScope="" ma:versionID="75b077138fdaef83234cd77bc7e838f6">
  <xsd:schema xmlns:xsd="http://www.w3.org/2001/XMLSchema" xmlns:xs="http://www.w3.org/2001/XMLSchema" xmlns:p="http://schemas.microsoft.com/office/2006/metadata/properties" xmlns:ns2="bb903427-d0eb-48d8-83b6-740260a7cfa1" targetNamespace="http://schemas.microsoft.com/office/2006/metadata/properties" ma:root="true" ma:fieldsID="a5bc492af55964036bfbd0cd79f0e530" ns2:_="">
    <xsd:import namespace="bb903427-d0eb-48d8-83b6-740260a7cf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03427-d0eb-48d8-83b6-740260a7cf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13F91B-6E1A-4558-8E5C-2D1D0DAEEED7}"/>
</file>

<file path=customXml/itemProps2.xml><?xml version="1.0" encoding="utf-8"?>
<ds:datastoreItem xmlns:ds="http://schemas.openxmlformats.org/officeDocument/2006/customXml" ds:itemID="{A5655ECF-BFAC-49C8-9207-19F0FC69E9F7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bb903427-d0eb-48d8-83b6-740260a7cfa1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25B8FFC-2491-4204-943D-B4F0ED0A2B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0. Lijst van componenten</vt:lpstr>
      <vt:lpstr>1. Beslissingpunt</vt:lpstr>
      <vt:lpstr>2. Beslissingpunt</vt:lpstr>
      <vt:lpstr>3. Herbruikbaar</vt:lpstr>
      <vt:lpstr>3.3 Ontwerp</vt:lpstr>
      <vt:lpstr>4. Niet herbruikbaar</vt:lpstr>
      <vt:lpstr>5. Resultaten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Niek Vaarhorst</dc:creator>
  <cp:keywords/>
  <dc:description/>
  <cp:lastModifiedBy> </cp:lastModifiedBy>
  <cp:revision/>
  <cp:lastPrinted>2022-01-13T10:10:08Z</cp:lastPrinted>
  <dcterms:created xsi:type="dcterms:W3CDTF">2021-12-07T09:37:16Z</dcterms:created>
  <dcterms:modified xsi:type="dcterms:W3CDTF">2022-01-15T18:13:57Z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0x01010081636E24A518414AB6447F47EC7CAC4D</vt:lpwstr>
  </property>
</Properties>
</file>